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35" windowWidth="19440" windowHeight="7935"/>
  </bookViews>
  <sheets>
    <sheet name="Tipp" sheetId="10" r:id="rId1"/>
    <sheet name="Beispiel" sheetId="24" r:id="rId2"/>
    <sheet name="Übung" sheetId="25" r:id="rId3"/>
    <sheet name="Lösung" sheetId="26" r:id="rId4"/>
  </sheets>
  <definedNames>
    <definedName name="AUD" localSheetId="2">#REF!</definedName>
    <definedName name="AUD">#REF!</definedName>
    <definedName name="CAD" localSheetId="2">#REF!</definedName>
    <definedName name="CAD">#REF!</definedName>
    <definedName name="EUR" localSheetId="2">#REF!</definedName>
    <definedName name="EUR">#REF!</definedName>
    <definedName name="GBP" localSheetId="2">#REF!</definedName>
    <definedName name="GBP">#REF!</definedName>
    <definedName name="JPY" localSheetId="2">#REF!</definedName>
    <definedName name="JPY">#REF!</definedName>
    <definedName name="NZD" localSheetId="2">#REF!</definedName>
    <definedName name="NZD">#REF!</definedName>
    <definedName name="SGD" localSheetId="2">#REF!</definedName>
    <definedName name="SGD">#REF!</definedName>
    <definedName name="USD" localSheetId="2">#REF!</definedName>
    <definedName name="USD">#REF!</definedName>
    <definedName name="ZAR" localSheetId="2">#REF!</definedName>
    <definedName name="ZAR">#REF!</definedName>
  </definedNames>
  <calcPr calcId="145621" iterate="1"/>
</workbook>
</file>

<file path=xl/calcChain.xml><?xml version="1.0" encoding="utf-8"?>
<calcChain xmlns="http://schemas.openxmlformats.org/spreadsheetml/2006/main">
  <c r="M17" i="26" l="1"/>
  <c r="N17" i="26"/>
  <c r="M18" i="26"/>
  <c r="N18" i="26"/>
  <c r="M19" i="26"/>
  <c r="N19" i="26"/>
  <c r="M20" i="26"/>
  <c r="N20" i="26"/>
  <c r="M21" i="26"/>
  <c r="N21" i="26"/>
  <c r="M22" i="26"/>
  <c r="N22" i="26"/>
  <c r="M23" i="26"/>
  <c r="N23" i="26"/>
  <c r="M24" i="26"/>
  <c r="N24" i="26"/>
  <c r="M25" i="26"/>
  <c r="N25" i="26"/>
  <c r="M26" i="26"/>
  <c r="N26" i="26"/>
  <c r="M27" i="26"/>
  <c r="N27" i="26"/>
  <c r="M28" i="26"/>
  <c r="N28" i="26"/>
  <c r="M29" i="26"/>
  <c r="N29" i="26"/>
  <c r="M30" i="26"/>
  <c r="N30" i="26"/>
  <c r="I30" i="26"/>
  <c r="I29" i="26"/>
  <c r="I28" i="26"/>
  <c r="I27" i="26"/>
  <c r="I26" i="26"/>
  <c r="I25" i="26"/>
  <c r="I24" i="26"/>
  <c r="I23" i="26"/>
  <c r="I22" i="26"/>
  <c r="I21" i="26"/>
  <c r="I20" i="26"/>
  <c r="I19" i="26"/>
  <c r="I18" i="26"/>
  <c r="I17" i="26"/>
  <c r="I16" i="26"/>
  <c r="I15" i="26"/>
  <c r="I14" i="26"/>
  <c r="I13" i="26"/>
  <c r="I12" i="26"/>
  <c r="I11" i="26"/>
  <c r="K11" i="26" s="1"/>
  <c r="D30" i="26"/>
  <c r="D29" i="26"/>
  <c r="D28" i="26"/>
  <c r="D27" i="26"/>
  <c r="D26" i="26"/>
  <c r="D25" i="26"/>
  <c r="D24" i="26"/>
  <c r="D23" i="26"/>
  <c r="D22" i="26"/>
  <c r="D21" i="26"/>
  <c r="D20" i="26"/>
  <c r="D19" i="26"/>
  <c r="D18" i="26"/>
  <c r="D17" i="26"/>
  <c r="D16" i="26"/>
  <c r="D15" i="26"/>
  <c r="D14" i="26"/>
  <c r="D13" i="26"/>
  <c r="D12" i="26"/>
  <c r="D11" i="26"/>
  <c r="E11" i="26" s="1"/>
  <c r="C12" i="26" s="1"/>
  <c r="F30" i="26"/>
  <c r="F29" i="26"/>
  <c r="F28" i="26"/>
  <c r="F27" i="26"/>
  <c r="F26" i="26"/>
  <c r="F25" i="26"/>
  <c r="F24" i="26"/>
  <c r="F23" i="26"/>
  <c r="F22" i="26"/>
  <c r="F21" i="26"/>
  <c r="F20" i="26"/>
  <c r="F19" i="26"/>
  <c r="F18" i="26"/>
  <c r="F17" i="26"/>
  <c r="F16" i="26"/>
  <c r="F15" i="26"/>
  <c r="F14" i="26"/>
  <c r="F13" i="26"/>
  <c r="F12" i="26"/>
  <c r="H11" i="26"/>
  <c r="C11" i="26"/>
  <c r="J11" i="26" l="1"/>
  <c r="H12" i="26" s="1"/>
  <c r="J12" i="26" s="1"/>
  <c r="H13" i="26" s="1"/>
  <c r="J13" i="26" s="1"/>
  <c r="H14" i="26" s="1"/>
  <c r="J14" i="26" s="1"/>
  <c r="H15" i="26" s="1"/>
  <c r="J15" i="26" s="1"/>
  <c r="H16" i="26" s="1"/>
  <c r="J16" i="26" s="1"/>
  <c r="H17" i="26" s="1"/>
  <c r="J17" i="26" s="1"/>
  <c r="H18" i="26" s="1"/>
  <c r="J18" i="26" s="1"/>
  <c r="H19" i="26" s="1"/>
  <c r="J19" i="26" s="1"/>
  <c r="H20" i="26" s="1"/>
  <c r="J20" i="26" s="1"/>
  <c r="H21" i="26" s="1"/>
  <c r="J21" i="26" s="1"/>
  <c r="H22" i="26" s="1"/>
  <c r="J22" i="26" s="1"/>
  <c r="H23" i="26" s="1"/>
  <c r="J23" i="26" s="1"/>
  <c r="E12" i="26"/>
  <c r="C13" i="26" s="1"/>
  <c r="E13" i="26" s="1"/>
  <c r="C14" i="26" s="1"/>
  <c r="E14" i="26" s="1"/>
  <c r="C15" i="26" s="1"/>
  <c r="E15" i="26" s="1"/>
  <c r="C16" i="26" s="1"/>
  <c r="E16" i="26" s="1"/>
  <c r="C17" i="26" s="1"/>
  <c r="E17" i="26" s="1"/>
  <c r="C18" i="26" s="1"/>
  <c r="E18" i="26" s="1"/>
  <c r="C19" i="26" s="1"/>
  <c r="E19" i="26" s="1"/>
  <c r="C20" i="26" s="1"/>
  <c r="E20" i="26" s="1"/>
  <c r="C21" i="26" s="1"/>
  <c r="E21" i="26" s="1"/>
  <c r="C22" i="26" s="1"/>
  <c r="E22" i="26" s="1"/>
  <c r="C23" i="26" s="1"/>
  <c r="E23" i="26" s="1"/>
  <c r="C24" i="26" s="1"/>
  <c r="E24" i="26" s="1"/>
  <c r="C25" i="26" s="1"/>
  <c r="E25" i="26" s="1"/>
  <c r="C26" i="26" s="1"/>
  <c r="E26" i="26" s="1"/>
  <c r="C27" i="26" s="1"/>
  <c r="E27" i="26" s="1"/>
  <c r="C28" i="26" s="1"/>
  <c r="E28" i="26" s="1"/>
  <c r="C29" i="26" s="1"/>
  <c r="E29" i="26" s="1"/>
  <c r="C30" i="26" s="1"/>
  <c r="E30" i="26" s="1"/>
  <c r="F11" i="26"/>
  <c r="M16" i="26"/>
  <c r="M15" i="26"/>
  <c r="M14" i="26"/>
  <c r="N13" i="26"/>
  <c r="M13" i="26"/>
  <c r="N12" i="26"/>
  <c r="M12" i="26"/>
  <c r="N11" i="26"/>
  <c r="M11" i="26"/>
  <c r="I25" i="24"/>
  <c r="I24" i="24"/>
  <c r="I23" i="24"/>
  <c r="I22" i="24"/>
  <c r="I21" i="24"/>
  <c r="I20" i="24"/>
  <c r="I19" i="24"/>
  <c r="I18" i="24"/>
  <c r="I17" i="24"/>
  <c r="I16" i="24"/>
  <c r="I15" i="24"/>
  <c r="I14" i="24"/>
  <c r="I13" i="24"/>
  <c r="I12" i="24"/>
  <c r="D25" i="24"/>
  <c r="D24" i="24"/>
  <c r="D23" i="24"/>
  <c r="D22" i="24"/>
  <c r="D21" i="24"/>
  <c r="D20" i="24"/>
  <c r="D19" i="24"/>
  <c r="D18" i="24"/>
  <c r="D17" i="24"/>
  <c r="D16" i="24"/>
  <c r="D15" i="24"/>
  <c r="D14" i="24"/>
  <c r="D13" i="24"/>
  <c r="D12" i="24"/>
  <c r="N14" i="26" l="1"/>
  <c r="N15" i="26"/>
  <c r="N16" i="26"/>
  <c r="K20" i="26"/>
  <c r="K23" i="26"/>
  <c r="K19" i="26"/>
  <c r="K15" i="26"/>
  <c r="K18" i="26"/>
  <c r="K14" i="26"/>
  <c r="H24" i="26"/>
  <c r="J24" i="26" s="1"/>
  <c r="K24" i="26"/>
  <c r="K21" i="26"/>
  <c r="K17" i="26"/>
  <c r="K13" i="26"/>
  <c r="K22" i="26"/>
  <c r="K16" i="26"/>
  <c r="K12" i="26"/>
  <c r="H25" i="26" l="1"/>
  <c r="J25" i="26" s="1"/>
  <c r="K25" i="26"/>
  <c r="H26" i="26" l="1"/>
  <c r="J26" i="26" s="1"/>
  <c r="K26" i="26"/>
  <c r="H27" i="26" l="1"/>
  <c r="J27" i="26" s="1"/>
  <c r="K27" i="26"/>
  <c r="H28" i="26" l="1"/>
  <c r="J28" i="26" s="1"/>
  <c r="K28" i="26"/>
  <c r="H29" i="26" l="1"/>
  <c r="J29" i="26" s="1"/>
  <c r="K29" i="26"/>
  <c r="H30" i="26" l="1"/>
  <c r="J30" i="26" s="1"/>
  <c r="K30" i="26"/>
  <c r="D11" i="24" l="1"/>
  <c r="I11" i="24"/>
  <c r="H11" i="24"/>
  <c r="K11" i="24" l="1"/>
  <c r="J11" i="24"/>
  <c r="M11" i="24"/>
  <c r="C11" i="24"/>
  <c r="H12" i="24" l="1"/>
  <c r="J12" i="24" s="1"/>
  <c r="F11" i="24"/>
  <c r="E11" i="24"/>
  <c r="K12" i="24" l="1"/>
  <c r="H13" i="24"/>
  <c r="F12" i="24"/>
  <c r="C12" i="24"/>
  <c r="N11" i="24"/>
  <c r="J13" i="24" l="1"/>
  <c r="K13" i="24"/>
  <c r="H14" i="24"/>
  <c r="E12" i="24"/>
  <c r="M12" i="24"/>
  <c r="N12" i="24"/>
  <c r="K14" i="24" l="1"/>
  <c r="J14" i="24"/>
  <c r="H15" i="24" s="1"/>
  <c r="C13" i="24"/>
  <c r="E13" i="24" s="1"/>
  <c r="M13" i="24"/>
  <c r="F13" i="24"/>
  <c r="J15" i="24" l="1"/>
  <c r="K15" i="24"/>
  <c r="C14" i="24"/>
  <c r="E14" i="24" s="1"/>
  <c r="N13" i="24"/>
  <c r="N14" i="24"/>
  <c r="M14" i="24"/>
  <c r="F14" i="24"/>
  <c r="J16" i="24" l="1"/>
  <c r="H17" i="24" s="1"/>
  <c r="H16" i="24"/>
  <c r="K16" i="24"/>
  <c r="C15" i="24"/>
  <c r="E15" i="24" s="1"/>
  <c r="M15" i="24"/>
  <c r="F15" i="24"/>
  <c r="J17" i="24" l="1"/>
  <c r="K17" i="24"/>
  <c r="H18" i="24"/>
  <c r="N15" i="24"/>
  <c r="C16" i="24"/>
  <c r="E16" i="24" s="1"/>
  <c r="M16" i="24"/>
  <c r="F16" i="24"/>
  <c r="J18" i="24" l="1"/>
  <c r="K18" i="24"/>
  <c r="H19" i="24"/>
  <c r="N16" i="24"/>
  <c r="C17" i="24"/>
  <c r="E17" i="24" s="1"/>
  <c r="J19" i="24" l="1"/>
  <c r="K19" i="24"/>
  <c r="H20" i="24"/>
  <c r="N17" i="24"/>
  <c r="M17" i="24"/>
  <c r="F17" i="24"/>
  <c r="C18" i="24"/>
  <c r="E18" i="24" s="1"/>
  <c r="C19" i="24" s="1"/>
  <c r="J20" i="24" l="1"/>
  <c r="K20" i="24"/>
  <c r="H21" i="24"/>
  <c r="M19" i="24"/>
  <c r="M18" i="24"/>
  <c r="F18" i="24"/>
  <c r="N18" i="24"/>
  <c r="J21" i="24" l="1"/>
  <c r="K21" i="24"/>
  <c r="H22" i="24"/>
  <c r="J22" i="24" s="1"/>
  <c r="E19" i="24"/>
  <c r="F19" i="24"/>
  <c r="K22" i="24" l="1"/>
  <c r="H23" i="24"/>
  <c r="K23" i="24"/>
  <c r="C20" i="24"/>
  <c r="N19" i="24"/>
  <c r="J23" i="24" l="1"/>
  <c r="F20" i="24"/>
  <c r="M20" i="24"/>
  <c r="E20" i="24"/>
  <c r="H24" i="24" l="1"/>
  <c r="J24" i="24" s="1"/>
  <c r="H25" i="24" s="1"/>
  <c r="C21" i="24"/>
  <c r="N20" i="24"/>
  <c r="J25" i="24" l="1"/>
  <c r="K25" i="24"/>
  <c r="K24" i="24"/>
  <c r="M21" i="24"/>
  <c r="F21" i="24"/>
  <c r="E21" i="24"/>
  <c r="C22" i="24" l="1"/>
  <c r="N21" i="24"/>
  <c r="M22" i="24" l="1"/>
  <c r="F22" i="24"/>
  <c r="E22" i="24"/>
  <c r="C23" i="24" l="1"/>
  <c r="N22" i="24"/>
  <c r="M23" i="24" l="1"/>
  <c r="F23" i="24"/>
  <c r="E23" i="24"/>
  <c r="N23" i="24" l="1"/>
  <c r="C24" i="24"/>
  <c r="E24" i="24" s="1"/>
  <c r="F25" i="24" l="1"/>
  <c r="N24" i="24"/>
  <c r="C25" i="24"/>
  <c r="E25" i="24" s="1"/>
  <c r="M24" i="24"/>
  <c r="F24" i="24"/>
</calcChain>
</file>

<file path=xl/sharedStrings.xml><?xml version="1.0" encoding="utf-8"?>
<sst xmlns="http://schemas.openxmlformats.org/spreadsheetml/2006/main" count="83" uniqueCount="30">
  <si>
    <t>Ausgangslage</t>
  </si>
  <si>
    <t>powered by Karoka AG www.karoka.ch</t>
  </si>
  <si>
    <t>Excel Tipp: So geht’s einfach und schnell</t>
  </si>
  <si>
    <t>Übung</t>
  </si>
  <si>
    <t>Lösung</t>
  </si>
  <si>
    <t>Lineare Abschreibung (Finanzbilanz)</t>
  </si>
  <si>
    <t>Anschaffungswert</t>
  </si>
  <si>
    <t>Restwert (am Ende der Laufzeit)</t>
  </si>
  <si>
    <t>Abschreibungsdauer (in Jahren)</t>
  </si>
  <si>
    <t>Jahr</t>
  </si>
  <si>
    <t>Wert Beginn des Jahres</t>
  </si>
  <si>
    <t>Wert Ende des Jahres</t>
  </si>
  <si>
    <t>Differenz</t>
  </si>
  <si>
    <t>Differenz Buchwert</t>
  </si>
  <si>
    <t>AfA</t>
  </si>
  <si>
    <t>Differenz AfA</t>
  </si>
  <si>
    <t>Abschreibungsfaktor</t>
  </si>
  <si>
    <t>Geometrische Degressive Abschreibung (Betriebsbilanz)</t>
  </si>
  <si>
    <t>AfA in % vom Anschaffungswert</t>
  </si>
  <si>
    <t>AfA in % vom Bilanzwert</t>
  </si>
  <si>
    <t>Abschreibungsmöglichkeiten in der Übersicht</t>
  </si>
  <si>
    <t>Abschreibungen mit Excel berechnen</t>
  </si>
  <si>
    <r>
      <t xml:space="preserve">Abschreibungen sind in den meisten (Industrie-) Unternehmen ein wesentlicher Bestandteil der Erfolgsrechnung. Die korrekte Berechnung der Abschreibungsbeträge (AfA) als auch der Restwerte am Ende einer jeden Periode ist daher entsprechend wichtig. In Excel stehen jedoch Funktionen zur Verfügug, die Abhilfe schaffen.
Im heutigen Excel-Tipp sollen die Funktionen </t>
    </r>
    <r>
      <rPr>
        <i/>
        <sz val="11"/>
        <color theme="1"/>
        <rFont val="Calibri"/>
        <family val="2"/>
        <scheme val="minor"/>
      </rPr>
      <t xml:space="preserve">LIA </t>
    </r>
    <r>
      <rPr>
        <sz val="11"/>
        <color theme="1"/>
        <rFont val="Calibri"/>
        <family val="2"/>
        <scheme val="minor"/>
      </rPr>
      <t>und GD</t>
    </r>
    <r>
      <rPr>
        <i/>
        <sz val="11"/>
        <color theme="1"/>
        <rFont val="Calibri"/>
        <family val="2"/>
        <scheme val="minor"/>
      </rPr>
      <t>A</t>
    </r>
    <r>
      <rPr>
        <sz val="11"/>
        <color theme="1"/>
        <rFont val="Calibri"/>
        <family val="2"/>
        <scheme val="minor"/>
      </rPr>
      <t>vorgestellt werden, welche es ermöglichen lineare (</t>
    </r>
    <r>
      <rPr>
        <i/>
        <sz val="11"/>
        <color theme="1"/>
        <rFont val="Calibri"/>
        <family val="2"/>
        <scheme val="minor"/>
      </rPr>
      <t xml:space="preserve">LIA) </t>
    </r>
    <r>
      <rPr>
        <sz val="11"/>
        <color theme="1"/>
        <rFont val="Calibri"/>
        <family val="2"/>
        <scheme val="minor"/>
      </rPr>
      <t xml:space="preserve">und geometrisch degressive </t>
    </r>
    <r>
      <rPr>
        <i/>
        <sz val="11"/>
        <color theme="1"/>
        <rFont val="Calibri"/>
        <family val="2"/>
        <scheme val="minor"/>
      </rPr>
      <t>(GDA)</t>
    </r>
    <r>
      <rPr>
        <sz val="11"/>
        <color theme="1"/>
        <rFont val="Calibri"/>
        <family val="2"/>
        <scheme val="minor"/>
      </rPr>
      <t xml:space="preserve"> Abschreibungsmodelle aufzubauen.</t>
    </r>
  </si>
  <si>
    <r>
      <t xml:space="preserve">In der Übung sollen nun für eine Maschine einmal ein lineares und einmal ein degressives Bewertungsmodell aufgebaut werden, ähnlich dem Muster in dem Arbeitsblatt </t>
    </r>
    <r>
      <rPr>
        <i/>
        <sz val="11"/>
        <color theme="1"/>
        <rFont val="Calibri"/>
        <family val="2"/>
        <scheme val="minor"/>
      </rPr>
      <t xml:space="preserve">Beispiel. </t>
    </r>
    <r>
      <rPr>
        <sz val="11"/>
        <color theme="1"/>
        <rFont val="Calibri"/>
        <family val="2"/>
        <scheme val="minor"/>
      </rPr>
      <t xml:space="preserve">Die Angaben zur Maschine sind im Arbeitsblatt </t>
    </r>
    <r>
      <rPr>
        <i/>
        <sz val="11"/>
        <color theme="1"/>
        <rFont val="Calibri"/>
        <family val="2"/>
        <scheme val="minor"/>
      </rPr>
      <t xml:space="preserve">Übung </t>
    </r>
    <r>
      <rPr>
        <sz val="11"/>
        <color theme="1"/>
        <rFont val="Calibri"/>
        <family val="2"/>
        <scheme val="minor"/>
      </rPr>
      <t>in den Zeilen 4 bis 7 angegeben.</t>
    </r>
  </si>
  <si>
    <t>Erstellen Sie zwei Bewertungsmodell, eines bei dem die Maschine linear abgeschrieben wird und eines bei dem die Maschine degressive (Faktor 4) abgeschrieben wird.</t>
  </si>
  <si>
    <r>
      <t xml:space="preserve">Im Arbeitsblatt </t>
    </r>
    <r>
      <rPr>
        <i/>
        <sz val="11"/>
        <color theme="1"/>
        <rFont val="Calibri"/>
        <family val="2"/>
        <scheme val="minor"/>
      </rPr>
      <t xml:space="preserve">Beispiel </t>
    </r>
    <r>
      <rPr>
        <sz val="11"/>
        <color theme="1"/>
        <rFont val="Calibri"/>
        <family val="2"/>
        <scheme val="minor"/>
      </rPr>
      <t>ist eine Maschine gegeben, die abgeschrieben wird, einmal mit der linearen Abschreibungsmethode (Spalten C bis F) und einmal mit der geometrisch-degressiven Abschreibungsmethode (Spalte H bis K). Die Parameter des Abschreibungsvorgangs sind jeweils in den Zeilen 4 bis 7 angegeben. In diesem Fall sind folgende Parameter gegeben:
Anschaffungswert: 400'000
Restwert: 12'500
Abschreibungsdauer: 15 Jahre
(Abschreibungsfaktor: 2) =&gt; nur relevant für die degressive Abschreibung
Es soll nun jeweils die AfA für jede Periode berechnet werden, als auch der daraus resultierende Buchwert am Ende einer Bewertungsperiode.</t>
    </r>
  </si>
  <si>
    <r>
      <rPr>
        <b/>
        <sz val="11"/>
        <color theme="1"/>
        <rFont val="Calibri"/>
        <family val="2"/>
        <scheme val="minor"/>
      </rPr>
      <t xml:space="preserve">Funktion </t>
    </r>
    <r>
      <rPr>
        <b/>
        <i/>
        <sz val="11"/>
        <color theme="1"/>
        <rFont val="Calibri"/>
        <family val="2"/>
        <scheme val="minor"/>
      </rPr>
      <t xml:space="preserve">LIA:
</t>
    </r>
    <r>
      <rPr>
        <sz val="11"/>
        <color theme="1"/>
        <rFont val="Calibri"/>
        <family val="2"/>
        <scheme val="minor"/>
      </rPr>
      <t xml:space="preserve">Die Funktion berechnet die AfA Beträge für eine lineare Abschreibungsmethode. Die Formel ist dabei gemäss folgender Syntax aufgebaut: </t>
    </r>
    <r>
      <rPr>
        <i/>
        <sz val="11"/>
        <color theme="1"/>
        <rFont val="Calibri"/>
        <family val="2"/>
        <scheme val="minor"/>
      </rPr>
      <t xml:space="preserve">LIA(Anschaffungswert;Restwert;Nutzungsdauer). </t>
    </r>
    <r>
      <rPr>
        <sz val="11"/>
        <color theme="1"/>
        <rFont val="Calibri"/>
        <family val="2"/>
        <scheme val="minor"/>
      </rPr>
      <t>Die in der Klammer genannten Bestandteile müssen entsprechend eingesetzt oder am besten direkt verlinkt werden.
Um den Buchwert am Ende der Periode zu erhalten ist der AfA Betrag vom Buchwert der Vorperiode zu subtrahieren (siehe Spalte E). In Spalte F ist der AfA Betrag in prozentuale Relation zum Anschaffungswert gesetzt. Wie zu sehen ist, bleibt der jährliche Abschreibungsbetrag stets gleich und der Buchwert nimmt konstant/linear ab. Dies ist auch im Diagramm unter der Berechnung zu sehen.</t>
    </r>
  </si>
  <si>
    <r>
      <rPr>
        <b/>
        <i/>
        <sz val="11"/>
        <color theme="1"/>
        <rFont val="Calibri"/>
        <family val="2"/>
        <scheme val="minor"/>
      </rPr>
      <t xml:space="preserve">Funktion GDA:
</t>
    </r>
    <r>
      <rPr>
        <sz val="11"/>
        <color theme="1"/>
        <rFont val="Calibri"/>
        <family val="2"/>
        <scheme val="minor"/>
      </rPr>
      <t xml:space="preserve">Die Funktion berechnet die AfA Beträge für eine degressive Abschreibungsmethode (geometrisch). Die Formel ist dabei gemäss folgender Syntax aufgebaut: </t>
    </r>
    <r>
      <rPr>
        <i/>
        <sz val="11"/>
        <color theme="1"/>
        <rFont val="Calibri"/>
        <family val="2"/>
        <scheme val="minor"/>
      </rPr>
      <t xml:space="preserve">GDA(Anschaffungswert;Restwert;Nutzungsdauer;Periode;Faktor). 
Periode </t>
    </r>
    <r>
      <rPr>
        <sz val="11"/>
        <color theme="1"/>
        <rFont val="Calibri"/>
        <family val="2"/>
        <scheme val="minor"/>
      </rPr>
      <t xml:space="preserve">bezeichnet dabei das Jahr für welches der AfA Betrag berechnet werden soll (da bei der degressiven Abschreibungsmethode die AfA abnehmen). </t>
    </r>
    <r>
      <rPr>
        <i/>
        <sz val="11"/>
        <color theme="1"/>
        <rFont val="Calibri"/>
        <family val="2"/>
        <scheme val="minor"/>
      </rPr>
      <t xml:space="preserve">Faktor </t>
    </r>
    <r>
      <rPr>
        <sz val="11"/>
        <color theme="1"/>
        <rFont val="Calibri"/>
        <family val="2"/>
        <scheme val="minor"/>
      </rPr>
      <t xml:space="preserve">beschreibt den Abschreibungsfaktor. Ein </t>
    </r>
    <r>
      <rPr>
        <i/>
        <sz val="11"/>
        <color theme="1"/>
        <rFont val="Calibri"/>
        <family val="2"/>
        <scheme val="minor"/>
      </rPr>
      <t xml:space="preserve">Faktor </t>
    </r>
    <r>
      <rPr>
        <sz val="11"/>
        <color theme="1"/>
        <rFont val="Calibri"/>
        <family val="2"/>
        <scheme val="minor"/>
      </rPr>
      <t>von 3 bedeutet beispielsweise, dass die jährliche Abschreibung in Relation zum Buchwert der vorherigen Periode 3mal so hoch ist, wie der jährliche Abschreibung in Relation zum Anschaffungswert bei der linearen Abschreibungsmethode.</t>
    </r>
    <r>
      <rPr>
        <i/>
        <sz val="11"/>
        <color theme="1"/>
        <rFont val="Calibri"/>
        <family val="2"/>
        <scheme val="minor"/>
      </rPr>
      <t xml:space="preserve">
</t>
    </r>
    <r>
      <rPr>
        <sz val="11"/>
        <color theme="1"/>
        <rFont val="Calibri"/>
        <family val="2"/>
        <scheme val="minor"/>
      </rPr>
      <t>Die in der Klammer genannten Faktoren müssen entsprechend eingesetzt oder am besten direkt verlinkt werden.
Um den Buchwert am Ende der Periode zu erhalten, ist der AfA Betrag vom Buchwert der Vorperiode zu subtrahieren (siehe Spalte J). In Spalte K ist der AfA Betrag in prozentuale Relation zum Buchwert der Vorperiode gesetzt. Wie zu sehen ist, bleibt diese Zahl stets gleich, denn jedes Jahr wird der gleiche Prozentsatz vom Buchwert der Vorperiode abgeschrieben. Ebenfalls ist zu erkennen, dass dieser Prozentsastz bei einem Faktor von 3, 3-Mal so gross ist wie der lineare Abschreibungssatz.
In dem Digramm unter der Berechnung ist die Entwicklung des Buchwertes und der AfA Beiträge zudem visualiert.</t>
    </r>
  </si>
  <si>
    <r>
      <t xml:space="preserve">Die Lösung finden Sie im Arbeitsblatt </t>
    </r>
    <r>
      <rPr>
        <i/>
        <sz val="11"/>
        <color indexed="8"/>
        <rFont val="Calibri"/>
        <family val="2"/>
      </rPr>
      <t>Lösung.</t>
    </r>
    <r>
      <rPr>
        <sz val="11"/>
        <color indexed="8"/>
        <rFont val="Calibri"/>
        <family val="2"/>
      </rPr>
      <t xml:space="preserve">Für das lineare Abschreibungsmodell wird die Funktion </t>
    </r>
    <r>
      <rPr>
        <i/>
        <sz val="11"/>
        <color indexed="8"/>
        <rFont val="Calibri"/>
        <family val="2"/>
      </rPr>
      <t xml:space="preserve">LIA </t>
    </r>
    <r>
      <rPr>
        <sz val="11"/>
        <color indexed="8"/>
        <rFont val="Calibri"/>
        <family val="2"/>
      </rPr>
      <t>und für das degressive Abschreibungsmodell die Funktion</t>
    </r>
    <r>
      <rPr>
        <i/>
        <sz val="11"/>
        <color indexed="8"/>
        <rFont val="Calibri"/>
        <family val="2"/>
      </rPr>
      <t xml:space="preserve"> GDA </t>
    </r>
    <r>
      <rPr>
        <sz val="11"/>
        <color indexed="8"/>
        <rFont val="Calibri"/>
        <family val="2"/>
      </rPr>
      <t>benutzt.</t>
    </r>
  </si>
  <si>
    <t>Hervorhebenswert ist bei dem degressiven Abschreibungsmodell, dass die AfA Beträge reduziert werden, sobald der Restwert ohne Reduktion des AfA Betrages unter den vorgegeben Restwert gehen würde. In unserem Beispiel wäre dies ab Periode 17 der Fall.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</si>
</sst>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Fr.&quot;\ #,##0.00;[Red]&quot;Fr.&quot;\ \-#,##0.00"/>
    <numFmt numFmtId="43" formatCode="_ * #,##0.00_ ;_ * \-#,##0.00_ ;_ * &quot;-&quot;??_ ;_ @_ "/>
    <numFmt numFmtId="164" formatCode="_ * #,##0_ ;_ * \-#,##0_ ;_ * &quot;-&quot;??_ ;_ @_ "/>
    <numFmt numFmtId="165" formatCode="0.0%"/>
  </numFmts>
  <fonts count="14" x14ac:knownFonts="1">
    <font>
      <sz val="11"/>
      <color theme="1"/>
      <name val="Calibri"/>
      <family val="2"/>
      <scheme val="minor"/>
    </font>
    <font>
      <sz val="11"/>
      <color indexed="8"/>
      <name val="Calibri"/>
      <family val="2"/>
    </font>
    <font>
      <b/>
      <sz val="11"/>
      <color indexed="8"/>
      <name val="Calibri"/>
      <family val="2"/>
    </font>
    <font>
      <sz val="11"/>
      <color indexed="8"/>
      <name val="Calibri"/>
      <family val="2"/>
    </font>
    <font>
      <sz val="8"/>
      <name val="Calibri"/>
      <family val="2"/>
    </font>
    <font>
      <u/>
      <sz val="11"/>
      <color indexed="12"/>
      <name val="Calibri"/>
      <family val="2"/>
    </font>
    <font>
      <i/>
      <sz val="11"/>
      <color indexed="8"/>
      <name val="Calibri"/>
      <family val="2"/>
    </font>
    <font>
      <sz val="11"/>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b/>
      <i/>
      <sz val="11"/>
      <color theme="1"/>
      <name val="Calibri"/>
      <family val="2"/>
      <scheme val="minor"/>
    </font>
    <font>
      <b/>
      <u val="double"/>
      <sz val="18"/>
      <color theme="1"/>
      <name val="Calibri"/>
      <family val="2"/>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thin">
        <color indexed="64"/>
      </bottom>
      <diagonal/>
    </border>
    <border>
      <left/>
      <right/>
      <top/>
      <bottom style="double">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style="thin">
        <color rgb="FFFF0000"/>
      </right>
      <top style="thin">
        <color rgb="FFFF0000"/>
      </top>
      <bottom style="thin">
        <color rgb="FFFF0000"/>
      </bottom>
      <diagonal/>
    </border>
  </borders>
  <cellStyleXfs count="7">
    <xf numFmtId="0" fontId="0" fillId="0" borderId="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43" fontId="1"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50">
    <xf numFmtId="0" fontId="0" fillId="0" borderId="0" xfId="0"/>
    <xf numFmtId="0" fontId="0" fillId="0" borderId="0" xfId="0" applyAlignment="1">
      <alignment wrapText="1"/>
    </xf>
    <xf numFmtId="0" fontId="2" fillId="0" borderId="0" xfId="0" applyFont="1"/>
    <xf numFmtId="0" fontId="0" fillId="0" borderId="3" xfId="0" applyBorder="1" applyAlignment="1">
      <alignment wrapText="1"/>
    </xf>
    <xf numFmtId="0" fontId="8" fillId="0" borderId="0" xfId="0" applyFont="1"/>
    <xf numFmtId="0" fontId="8" fillId="0" borderId="0" xfId="0" applyFont="1" applyAlignment="1">
      <alignment wrapText="1"/>
    </xf>
    <xf numFmtId="0" fontId="0" fillId="0" borderId="3" xfId="0" applyBorder="1" applyAlignment="1">
      <alignment horizontal="right" vertical="center"/>
    </xf>
    <xf numFmtId="0" fontId="9" fillId="0" borderId="0" xfId="0" applyFont="1"/>
    <xf numFmtId="0" fontId="9" fillId="0" borderId="0" xfId="0" applyFont="1" applyAlignment="1">
      <alignment wrapText="1"/>
    </xf>
    <xf numFmtId="0" fontId="0" fillId="0" borderId="3" xfId="0" quotePrefix="1" applyFont="1" applyBorder="1" applyAlignment="1">
      <alignment vertical="top" wrapText="1"/>
    </xf>
    <xf numFmtId="0" fontId="5" fillId="0" borderId="0" xfId="2" applyAlignment="1" applyProtection="1">
      <alignment horizontal="right" wrapText="1"/>
    </xf>
    <xf numFmtId="0" fontId="5" fillId="0" borderId="0" xfId="2" applyAlignment="1" applyProtection="1">
      <alignment horizontal="right"/>
    </xf>
    <xf numFmtId="0" fontId="8" fillId="0" borderId="0" xfId="0" applyFont="1" applyBorder="1" applyAlignment="1">
      <alignment horizontal="center"/>
    </xf>
    <xf numFmtId="0" fontId="8" fillId="0" borderId="1" xfId="0" applyFont="1" applyBorder="1" applyAlignment="1">
      <alignment horizontal="center"/>
    </xf>
    <xf numFmtId="0" fontId="0" fillId="0" borderId="0" xfId="0" applyBorder="1" applyAlignment="1">
      <alignment horizontal="right" vertical="center"/>
    </xf>
    <xf numFmtId="0" fontId="0" fillId="0" borderId="0" xfId="0" quotePrefix="1" applyBorder="1" applyAlignment="1">
      <alignment wrapText="1"/>
    </xf>
    <xf numFmtId="0" fontId="0" fillId="0" borderId="4" xfId="0" applyBorder="1" applyAlignment="1">
      <alignment horizontal="right" vertical="center"/>
    </xf>
    <xf numFmtId="0" fontId="0" fillId="0" borderId="0" xfId="0"/>
    <xf numFmtId="0" fontId="0" fillId="0" borderId="0" xfId="0" applyAlignment="1">
      <alignment horizontal="center"/>
    </xf>
    <xf numFmtId="3" fontId="0" fillId="0" borderId="0" xfId="0" applyNumberFormat="1" applyAlignment="1">
      <alignment horizontal="center"/>
    </xf>
    <xf numFmtId="0" fontId="8" fillId="0" borderId="1" xfId="0" applyFont="1" applyFill="1" applyBorder="1" applyAlignment="1">
      <alignment horizontal="center"/>
    </xf>
    <xf numFmtId="0" fontId="10" fillId="0" borderId="0" xfId="0" applyFont="1" applyBorder="1" applyAlignment="1">
      <alignment horizontal="center"/>
    </xf>
    <xf numFmtId="9" fontId="0" fillId="0" borderId="0" xfId="6" applyNumberFormat="1" applyFont="1" applyAlignment="1">
      <alignment horizontal="center"/>
    </xf>
    <xf numFmtId="8" fontId="0" fillId="0" borderId="0" xfId="0" applyNumberFormat="1" applyAlignment="1">
      <alignment horizontal="center"/>
    </xf>
    <xf numFmtId="0" fontId="0" fillId="0" borderId="10" xfId="0" applyBorder="1" applyAlignment="1">
      <alignment horizontal="center"/>
    </xf>
    <xf numFmtId="164" fontId="0" fillId="0" borderId="0" xfId="5" applyNumberFormat="1" applyFont="1"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3" fontId="0" fillId="0" borderId="10" xfId="1" applyNumberFormat="1" applyFont="1" applyBorder="1" applyAlignment="1">
      <alignment horizontal="center"/>
    </xf>
    <xf numFmtId="3" fontId="0" fillId="0" borderId="0" xfId="1" applyNumberFormat="1" applyFont="1" applyBorder="1" applyAlignment="1">
      <alignment horizontal="center"/>
    </xf>
    <xf numFmtId="165" fontId="0" fillId="0" borderId="11" xfId="6" applyNumberFormat="1" applyFont="1" applyBorder="1" applyAlignment="1">
      <alignment horizontal="center"/>
    </xf>
    <xf numFmtId="3" fontId="0" fillId="0" borderId="14" xfId="1" applyNumberFormat="1" applyFont="1" applyBorder="1" applyAlignment="1">
      <alignment horizontal="center"/>
    </xf>
    <xf numFmtId="3" fontId="0" fillId="0" borderId="15" xfId="1" applyNumberFormat="1" applyFont="1" applyBorder="1" applyAlignment="1">
      <alignment horizontal="center"/>
    </xf>
    <xf numFmtId="165" fontId="0" fillId="0" borderId="16" xfId="6" applyNumberFormat="1" applyFont="1" applyBorder="1" applyAlignment="1">
      <alignment horizontal="center"/>
    </xf>
    <xf numFmtId="9" fontId="0" fillId="0" borderId="11" xfId="6" applyNumberFormat="1" applyFont="1" applyBorder="1" applyAlignment="1">
      <alignment horizontal="center"/>
    </xf>
    <xf numFmtId="9" fontId="0" fillId="0" borderId="16" xfId="6" applyNumberFormat="1" applyFont="1" applyBorder="1" applyAlignment="1">
      <alignment horizontal="center"/>
    </xf>
    <xf numFmtId="0" fontId="8" fillId="0" borderId="0" xfId="0" applyFont="1" applyFill="1" applyBorder="1" applyAlignment="1">
      <alignment horizontal="center"/>
    </xf>
    <xf numFmtId="164" fontId="0" fillId="2" borderId="0" xfId="5" applyNumberFormat="1" applyFont="1" applyFill="1" applyBorder="1" applyAlignment="1">
      <alignment horizontal="center"/>
    </xf>
    <xf numFmtId="0" fontId="0" fillId="2" borderId="0" xfId="0" applyFill="1" applyBorder="1" applyAlignment="1">
      <alignment horizontal="center"/>
    </xf>
    <xf numFmtId="164" fontId="0" fillId="2" borderId="0" xfId="1" applyNumberFormat="1" applyFont="1" applyFill="1" applyBorder="1" applyAlignment="1"/>
    <xf numFmtId="0" fontId="13" fillId="0" borderId="0" xfId="0" applyFont="1" applyAlignment="1"/>
    <xf numFmtId="3" fontId="0" fillId="0" borderId="17" xfId="1" applyNumberFormat="1" applyFont="1" applyBorder="1" applyAlignment="1">
      <alignment horizontal="center"/>
    </xf>
    <xf numFmtId="0" fontId="0" fillId="0" borderId="5" xfId="0" applyBorder="1" applyAlignment="1">
      <alignment vertical="top" wrapText="1"/>
    </xf>
    <xf numFmtId="0" fontId="0" fillId="0" borderId="6" xfId="0" applyBorder="1" applyAlignment="1">
      <alignment vertical="top" wrapText="1"/>
    </xf>
    <xf numFmtId="0" fontId="10" fillId="0" borderId="2"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cellXfs>
  <cellStyles count="7">
    <cellStyle name="Comma 2" xfId="5"/>
    <cellStyle name="Hyperlink" xfId="2" builtinId="8"/>
    <cellStyle name="Komma" xfId="1" builtinId="3"/>
    <cellStyle name="Komma 2" xfId="3"/>
    <cellStyle name="Prozent" xfId="6" builtinId="5"/>
    <cellStyle name="Prozent 2" xfId="4"/>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Lineare Abschreibung</a:t>
            </a:r>
          </a:p>
        </c:rich>
      </c:tx>
      <c:layout/>
      <c:overlay val="0"/>
    </c:title>
    <c:autoTitleDeleted val="0"/>
    <c:plotArea>
      <c:layout/>
      <c:barChart>
        <c:barDir val="col"/>
        <c:grouping val="clustered"/>
        <c:varyColors val="0"/>
        <c:ser>
          <c:idx val="0"/>
          <c:order val="0"/>
          <c:tx>
            <c:v>Buchwert</c:v>
          </c:tx>
          <c:invertIfNegative val="0"/>
          <c:cat>
            <c:numRef>
              <c:f>Beispiel!$A$11:$A$25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Beispiel!$C$11:$C$25</c:f>
              <c:numCache>
                <c:formatCode>#,##0</c:formatCode>
                <c:ptCount val="15"/>
                <c:pt idx="0">
                  <c:v>400000</c:v>
                </c:pt>
                <c:pt idx="1">
                  <c:v>374166.66666666669</c:v>
                </c:pt>
                <c:pt idx="2">
                  <c:v>348333.33333333337</c:v>
                </c:pt>
                <c:pt idx="3">
                  <c:v>322500.00000000006</c:v>
                </c:pt>
                <c:pt idx="4">
                  <c:v>296666.66666666674</c:v>
                </c:pt>
                <c:pt idx="5">
                  <c:v>270833.33333333343</c:v>
                </c:pt>
                <c:pt idx="6">
                  <c:v>245000.00000000009</c:v>
                </c:pt>
                <c:pt idx="7">
                  <c:v>219166.66666666674</c:v>
                </c:pt>
                <c:pt idx="8">
                  <c:v>193333.3333333334</c:v>
                </c:pt>
                <c:pt idx="9">
                  <c:v>167500.00000000006</c:v>
                </c:pt>
                <c:pt idx="10">
                  <c:v>141666.66666666672</c:v>
                </c:pt>
                <c:pt idx="11">
                  <c:v>115833.33333333339</c:v>
                </c:pt>
                <c:pt idx="12">
                  <c:v>90000.000000000058</c:v>
                </c:pt>
                <c:pt idx="13">
                  <c:v>64166.66666666673</c:v>
                </c:pt>
                <c:pt idx="14">
                  <c:v>38333.333333333401</c:v>
                </c:pt>
              </c:numCache>
            </c:numRef>
          </c:val>
        </c:ser>
        <c:ser>
          <c:idx val="1"/>
          <c:order val="1"/>
          <c:tx>
            <c:v>AfA</c:v>
          </c:tx>
          <c:invertIfNegative val="0"/>
          <c:val>
            <c:numRef>
              <c:f>Beispiel!$D$11:$D$25</c:f>
              <c:numCache>
                <c:formatCode>#,##0</c:formatCode>
                <c:ptCount val="15"/>
                <c:pt idx="0">
                  <c:v>25833.333333333332</c:v>
                </c:pt>
                <c:pt idx="1">
                  <c:v>25833.333333333332</c:v>
                </c:pt>
                <c:pt idx="2">
                  <c:v>25833.333333333332</c:v>
                </c:pt>
                <c:pt idx="3">
                  <c:v>25833.333333333332</c:v>
                </c:pt>
                <c:pt idx="4">
                  <c:v>25833.333333333332</c:v>
                </c:pt>
                <c:pt idx="5">
                  <c:v>25833.333333333332</c:v>
                </c:pt>
                <c:pt idx="6">
                  <c:v>25833.333333333332</c:v>
                </c:pt>
                <c:pt idx="7">
                  <c:v>25833.333333333332</c:v>
                </c:pt>
                <c:pt idx="8">
                  <c:v>25833.333333333332</c:v>
                </c:pt>
                <c:pt idx="9">
                  <c:v>25833.333333333332</c:v>
                </c:pt>
                <c:pt idx="10">
                  <c:v>25833.333333333332</c:v>
                </c:pt>
                <c:pt idx="11">
                  <c:v>25833.333333333332</c:v>
                </c:pt>
                <c:pt idx="12">
                  <c:v>25833.333333333332</c:v>
                </c:pt>
                <c:pt idx="13">
                  <c:v>25833.333333333332</c:v>
                </c:pt>
                <c:pt idx="14">
                  <c:v>25833.333333333332</c:v>
                </c:pt>
              </c:numCache>
            </c:numRef>
          </c:val>
        </c:ser>
        <c:dLbls>
          <c:showLegendKey val="0"/>
          <c:showVal val="0"/>
          <c:showCatName val="0"/>
          <c:showSerName val="0"/>
          <c:showPercent val="0"/>
          <c:showBubbleSize val="0"/>
        </c:dLbls>
        <c:gapWidth val="150"/>
        <c:overlap val="9"/>
        <c:axId val="141882880"/>
        <c:axId val="141884416"/>
      </c:barChart>
      <c:catAx>
        <c:axId val="141882880"/>
        <c:scaling>
          <c:orientation val="minMax"/>
        </c:scaling>
        <c:delete val="0"/>
        <c:axPos val="b"/>
        <c:numFmt formatCode="General" sourceLinked="1"/>
        <c:majorTickMark val="out"/>
        <c:minorTickMark val="none"/>
        <c:tickLblPos val="nextTo"/>
        <c:crossAx val="141884416"/>
        <c:crosses val="autoZero"/>
        <c:auto val="1"/>
        <c:lblAlgn val="ctr"/>
        <c:lblOffset val="100"/>
        <c:noMultiLvlLbl val="0"/>
      </c:catAx>
      <c:valAx>
        <c:axId val="141884416"/>
        <c:scaling>
          <c:orientation val="minMax"/>
          <c:max val="400000"/>
        </c:scaling>
        <c:delete val="0"/>
        <c:axPos val="l"/>
        <c:numFmt formatCode="#,##0" sourceLinked="1"/>
        <c:majorTickMark val="out"/>
        <c:minorTickMark val="none"/>
        <c:tickLblPos val="nextTo"/>
        <c:crossAx val="141882880"/>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Degressive Abschreibung</a:t>
            </a:r>
          </a:p>
        </c:rich>
      </c:tx>
      <c:layout/>
      <c:overlay val="0"/>
    </c:title>
    <c:autoTitleDeleted val="0"/>
    <c:plotArea>
      <c:layout/>
      <c:barChart>
        <c:barDir val="col"/>
        <c:grouping val="clustered"/>
        <c:varyColors val="0"/>
        <c:ser>
          <c:idx val="0"/>
          <c:order val="0"/>
          <c:tx>
            <c:v>Buchwert</c:v>
          </c:tx>
          <c:invertIfNegative val="0"/>
          <c:cat>
            <c:numRef>
              <c:f>Beispiel!$A$11:$A$25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Beispiel!$H$11:$H$25</c:f>
              <c:numCache>
                <c:formatCode>#,##0</c:formatCode>
                <c:ptCount val="15"/>
                <c:pt idx="0">
                  <c:v>400000</c:v>
                </c:pt>
                <c:pt idx="1">
                  <c:v>320000</c:v>
                </c:pt>
                <c:pt idx="2">
                  <c:v>256000</c:v>
                </c:pt>
                <c:pt idx="3">
                  <c:v>204800</c:v>
                </c:pt>
                <c:pt idx="4">
                  <c:v>163840</c:v>
                </c:pt>
                <c:pt idx="5">
                  <c:v>131071.99999999997</c:v>
                </c:pt>
                <c:pt idx="6">
                  <c:v>104857.59999999995</c:v>
                </c:pt>
                <c:pt idx="7">
                  <c:v>83886.079999999929</c:v>
                </c:pt>
                <c:pt idx="8">
                  <c:v>67108.863999999914</c:v>
                </c:pt>
                <c:pt idx="9">
                  <c:v>53687.091199999901</c:v>
                </c:pt>
                <c:pt idx="10">
                  <c:v>42949.672959999894</c:v>
                </c:pt>
                <c:pt idx="11">
                  <c:v>34359.738367999882</c:v>
                </c:pt>
                <c:pt idx="12">
                  <c:v>27487.790694399875</c:v>
                </c:pt>
                <c:pt idx="13">
                  <c:v>21990.232555519866</c:v>
                </c:pt>
                <c:pt idx="14">
                  <c:v>17592.186044415859</c:v>
                </c:pt>
              </c:numCache>
            </c:numRef>
          </c:val>
        </c:ser>
        <c:ser>
          <c:idx val="1"/>
          <c:order val="1"/>
          <c:tx>
            <c:v>AfA</c:v>
          </c:tx>
          <c:invertIfNegative val="0"/>
          <c:val>
            <c:numRef>
              <c:f>Beispiel!$I$11:$I$25</c:f>
              <c:numCache>
                <c:formatCode>#,##0</c:formatCode>
                <c:ptCount val="15"/>
                <c:pt idx="0">
                  <c:v>80000</c:v>
                </c:pt>
                <c:pt idx="1">
                  <c:v>64000</c:v>
                </c:pt>
                <c:pt idx="2">
                  <c:v>51200.000000000015</c:v>
                </c:pt>
                <c:pt idx="3">
                  <c:v>40960.000000000015</c:v>
                </c:pt>
                <c:pt idx="4">
                  <c:v>32768.000000000022</c:v>
                </c:pt>
                <c:pt idx="5">
                  <c:v>26214.40000000002</c:v>
                </c:pt>
                <c:pt idx="6">
                  <c:v>20971.520000000015</c:v>
                </c:pt>
                <c:pt idx="7">
                  <c:v>16777.216000000011</c:v>
                </c:pt>
                <c:pt idx="8">
                  <c:v>13421.772800000013</c:v>
                </c:pt>
                <c:pt idx="9">
                  <c:v>10737.41824000001</c:v>
                </c:pt>
                <c:pt idx="10">
                  <c:v>8589.9345920000105</c:v>
                </c:pt>
                <c:pt idx="11">
                  <c:v>6871.947673600007</c:v>
                </c:pt>
                <c:pt idx="12">
                  <c:v>5497.5581388800083</c:v>
                </c:pt>
                <c:pt idx="13">
                  <c:v>4398.0465111040057</c:v>
                </c:pt>
                <c:pt idx="14">
                  <c:v>3518.4372088832056</c:v>
                </c:pt>
              </c:numCache>
            </c:numRef>
          </c:val>
        </c:ser>
        <c:dLbls>
          <c:showLegendKey val="0"/>
          <c:showVal val="0"/>
          <c:showCatName val="0"/>
          <c:showSerName val="0"/>
          <c:showPercent val="0"/>
          <c:showBubbleSize val="0"/>
        </c:dLbls>
        <c:gapWidth val="150"/>
        <c:axId val="143290752"/>
        <c:axId val="143292288"/>
      </c:barChart>
      <c:catAx>
        <c:axId val="143290752"/>
        <c:scaling>
          <c:orientation val="minMax"/>
        </c:scaling>
        <c:delete val="0"/>
        <c:axPos val="b"/>
        <c:numFmt formatCode="General" sourceLinked="1"/>
        <c:majorTickMark val="out"/>
        <c:minorTickMark val="none"/>
        <c:tickLblPos val="nextTo"/>
        <c:crossAx val="143292288"/>
        <c:crosses val="autoZero"/>
        <c:auto val="1"/>
        <c:lblAlgn val="ctr"/>
        <c:lblOffset val="100"/>
        <c:noMultiLvlLbl val="0"/>
      </c:catAx>
      <c:valAx>
        <c:axId val="143292288"/>
        <c:scaling>
          <c:orientation val="minMax"/>
          <c:max val="400000"/>
        </c:scaling>
        <c:delete val="0"/>
        <c:axPos val="l"/>
        <c:numFmt formatCode="#,##0" sourceLinked="1"/>
        <c:majorTickMark val="out"/>
        <c:minorTickMark val="none"/>
        <c:tickLblPos val="nextTo"/>
        <c:crossAx val="143290752"/>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CH"/>
              <a:t>Differenz</a:t>
            </a:r>
            <a:r>
              <a:rPr lang="de-CH" baseline="0"/>
              <a:t> linear-degressive Abschreibung</a:t>
            </a:r>
            <a:endParaRPr lang="de-CH"/>
          </a:p>
        </c:rich>
      </c:tx>
      <c:layout/>
      <c:overlay val="0"/>
    </c:title>
    <c:autoTitleDeleted val="0"/>
    <c:plotArea>
      <c:layout/>
      <c:barChart>
        <c:barDir val="col"/>
        <c:grouping val="clustered"/>
        <c:varyColors val="0"/>
        <c:ser>
          <c:idx val="0"/>
          <c:order val="0"/>
          <c:tx>
            <c:v>Buchwert</c:v>
          </c:tx>
          <c:invertIfNegative val="0"/>
          <c:cat>
            <c:numRef>
              <c:f>Beispiel!$A$11:$A$25</c:f>
              <c:numCache>
                <c:formatCode>General</c:formatCod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numCache>
            </c:numRef>
          </c:cat>
          <c:val>
            <c:numRef>
              <c:f>Beispiel!$N$11:$N$25</c:f>
              <c:numCache>
                <c:formatCode>#,##0</c:formatCode>
                <c:ptCount val="15"/>
                <c:pt idx="0">
                  <c:v>54166.666666666686</c:v>
                </c:pt>
                <c:pt idx="1">
                  <c:v>92333.333333333372</c:v>
                </c:pt>
                <c:pt idx="2">
                  <c:v>117700.00000000006</c:v>
                </c:pt>
                <c:pt idx="3">
                  <c:v>132826.66666666674</c:v>
                </c:pt>
                <c:pt idx="4">
                  <c:v>139761.33333333346</c:v>
                </c:pt>
                <c:pt idx="5">
                  <c:v>140142.40000000014</c:v>
                </c:pt>
                <c:pt idx="6">
                  <c:v>135280.58666666682</c:v>
                </c:pt>
                <c:pt idx="7">
                  <c:v>126224.46933333349</c:v>
                </c:pt>
                <c:pt idx="8">
                  <c:v>113812.90880000015</c:v>
                </c:pt>
                <c:pt idx="9">
                  <c:v>98716.993706666821</c:v>
                </c:pt>
                <c:pt idx="10">
                  <c:v>81473.594965333497</c:v>
                </c:pt>
                <c:pt idx="11">
                  <c:v>62512.209305600183</c:v>
                </c:pt>
                <c:pt idx="12">
                  <c:v>42176.434111146868</c:v>
                </c:pt>
                <c:pt idx="13">
                  <c:v>20741.147288917542</c:v>
                </c:pt>
              </c:numCache>
            </c:numRef>
          </c:val>
        </c:ser>
        <c:ser>
          <c:idx val="1"/>
          <c:order val="1"/>
          <c:tx>
            <c:v>AfA</c:v>
          </c:tx>
          <c:invertIfNegative val="0"/>
          <c:val>
            <c:numRef>
              <c:f>Beispiel!$M$11:$M$25</c:f>
              <c:numCache>
                <c:formatCode>#,##0</c:formatCode>
                <c:ptCount val="15"/>
                <c:pt idx="0">
                  <c:v>-54166.666666666672</c:v>
                </c:pt>
                <c:pt idx="1">
                  <c:v>-38166.666666666672</c:v>
                </c:pt>
                <c:pt idx="2">
                  <c:v>-25366.666666666682</c:v>
                </c:pt>
                <c:pt idx="3">
                  <c:v>-15126.666666666682</c:v>
                </c:pt>
                <c:pt idx="4">
                  <c:v>-6934.6666666666897</c:v>
                </c:pt>
                <c:pt idx="5">
                  <c:v>-381.06666666668752</c:v>
                </c:pt>
                <c:pt idx="6">
                  <c:v>4861.8133333333171</c:v>
                </c:pt>
                <c:pt idx="7">
                  <c:v>9056.1173333333209</c:v>
                </c:pt>
                <c:pt idx="8">
                  <c:v>12411.560533333319</c:v>
                </c:pt>
                <c:pt idx="9">
                  <c:v>15095.915093333322</c:v>
                </c:pt>
                <c:pt idx="10">
                  <c:v>17243.398741333323</c:v>
                </c:pt>
                <c:pt idx="11">
                  <c:v>18961.385659733325</c:v>
                </c:pt>
                <c:pt idx="12">
                  <c:v>20335.775194453323</c:v>
                </c:pt>
                <c:pt idx="13">
                  <c:v>21435.286822229325</c:v>
                </c:pt>
              </c:numCache>
            </c:numRef>
          </c:val>
        </c:ser>
        <c:dLbls>
          <c:showLegendKey val="0"/>
          <c:showVal val="0"/>
          <c:showCatName val="0"/>
          <c:showSerName val="0"/>
          <c:showPercent val="0"/>
          <c:showBubbleSize val="0"/>
        </c:dLbls>
        <c:gapWidth val="150"/>
        <c:overlap val="9"/>
        <c:axId val="143309824"/>
        <c:axId val="143930112"/>
      </c:barChart>
      <c:catAx>
        <c:axId val="143309824"/>
        <c:scaling>
          <c:orientation val="minMax"/>
        </c:scaling>
        <c:delete val="0"/>
        <c:axPos val="b"/>
        <c:numFmt formatCode="General" sourceLinked="1"/>
        <c:majorTickMark val="out"/>
        <c:minorTickMark val="none"/>
        <c:tickLblPos val="nextTo"/>
        <c:crossAx val="143930112"/>
        <c:crosses val="autoZero"/>
        <c:auto val="1"/>
        <c:lblAlgn val="ctr"/>
        <c:lblOffset val="100"/>
        <c:noMultiLvlLbl val="0"/>
      </c:catAx>
      <c:valAx>
        <c:axId val="143930112"/>
        <c:scaling>
          <c:orientation val="minMax"/>
          <c:max val="80000"/>
        </c:scaling>
        <c:delete val="0"/>
        <c:axPos val="l"/>
        <c:numFmt formatCode="#,##0" sourceLinked="1"/>
        <c:majorTickMark val="out"/>
        <c:minorTickMark val="none"/>
        <c:tickLblPos val="nextTo"/>
        <c:crossAx val="143309824"/>
        <c:crosses val="autoZero"/>
        <c:crossBetween val="between"/>
        <c:dispUnits>
          <c:builtInUnit val="thousands"/>
          <c:dispUnitsLbl>
            <c:layout/>
          </c:dispUnitsLbl>
        </c:dispUnits>
      </c:valAx>
    </c:plotArea>
    <c:legend>
      <c:legendPos val="b"/>
      <c:layout/>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33618</xdr:colOff>
      <xdr:row>28</xdr:row>
      <xdr:rowOff>23531</xdr:rowOff>
    </xdr:from>
    <xdr:to>
      <xdr:col>5</xdr:col>
      <xdr:colOff>1848971</xdr:colOff>
      <xdr:row>42</xdr:row>
      <xdr:rowOff>99731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28</xdr:row>
      <xdr:rowOff>23531</xdr:rowOff>
    </xdr:from>
    <xdr:to>
      <xdr:col>10</xdr:col>
      <xdr:colOff>1815353</xdr:colOff>
      <xdr:row>42</xdr:row>
      <xdr:rowOff>99731</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102054</xdr:colOff>
      <xdr:row>45</xdr:row>
      <xdr:rowOff>0</xdr:rowOff>
    </xdr:from>
    <xdr:to>
      <xdr:col>8</xdr:col>
      <xdr:colOff>1570024</xdr:colOff>
      <xdr:row>59</xdr:row>
      <xdr:rowOff>76200</xdr:rowOff>
    </xdr:to>
    <xdr:graphicFrame macro="">
      <xdr:nvGraphicFramePr>
        <xdr:cNvPr id="4"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karoka.ch/"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karoka.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aroka.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karoka.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pageSetUpPr fitToPage="1"/>
  </sheetPr>
  <dimension ref="A2:C20"/>
  <sheetViews>
    <sheetView showGridLines="0" tabSelected="1" zoomScaleNormal="100" workbookViewId="0"/>
  </sheetViews>
  <sheetFormatPr baseColWidth="10" defaultColWidth="9.140625" defaultRowHeight="15" x14ac:dyDescent="0.25"/>
  <cols>
    <col min="1" max="1" width="9.42578125" customWidth="1"/>
    <col min="2" max="2" width="3.42578125" customWidth="1"/>
    <col min="3" max="3" width="124.5703125" style="1" customWidth="1"/>
  </cols>
  <sheetData>
    <row r="2" spans="1:3" s="7" customFormat="1" ht="21" x14ac:dyDescent="0.35">
      <c r="A2" s="7" t="s">
        <v>21</v>
      </c>
      <c r="C2" s="8"/>
    </row>
    <row r="4" spans="1:3" s="2" customFormat="1" x14ac:dyDescent="0.25">
      <c r="A4" s="2" t="s">
        <v>0</v>
      </c>
      <c r="C4" s="10" t="s">
        <v>1</v>
      </c>
    </row>
    <row r="5" spans="1:3" ht="84" customHeight="1" x14ac:dyDescent="0.25">
      <c r="B5" s="44" t="s">
        <v>22</v>
      </c>
      <c r="C5" s="45"/>
    </row>
    <row r="9" spans="1:3" s="4" customFormat="1" x14ac:dyDescent="0.25">
      <c r="A9" s="4" t="s">
        <v>2</v>
      </c>
      <c r="C9" s="5"/>
    </row>
    <row r="10" spans="1:3" ht="167.25" customHeight="1" x14ac:dyDescent="0.25">
      <c r="B10" s="6">
        <v>1</v>
      </c>
      <c r="C10" s="3" t="s">
        <v>25</v>
      </c>
    </row>
    <row r="11" spans="1:3" ht="125.25" customHeight="1" x14ac:dyDescent="0.25">
      <c r="B11" s="6">
        <v>2</v>
      </c>
      <c r="C11" s="9" t="s">
        <v>26</v>
      </c>
    </row>
    <row r="12" spans="1:3" ht="210" x14ac:dyDescent="0.25">
      <c r="B12" s="16">
        <v>3</v>
      </c>
      <c r="C12" s="9" t="s">
        <v>27</v>
      </c>
    </row>
    <row r="13" spans="1:3" x14ac:dyDescent="0.25">
      <c r="B13" s="14"/>
      <c r="C13" s="15"/>
    </row>
    <row r="14" spans="1:3" ht="30" customHeight="1" x14ac:dyDescent="0.25">
      <c r="A14" s="4" t="s">
        <v>3</v>
      </c>
      <c r="B14" s="14"/>
      <c r="C14" s="15"/>
    </row>
    <row r="15" spans="1:3" ht="30" x14ac:dyDescent="0.25">
      <c r="B15" s="6">
        <v>1</v>
      </c>
      <c r="C15" s="3" t="s">
        <v>23</v>
      </c>
    </row>
    <row r="16" spans="1:3" ht="36" customHeight="1" x14ac:dyDescent="0.25">
      <c r="B16" s="6">
        <v>2</v>
      </c>
      <c r="C16" s="9" t="s">
        <v>24</v>
      </c>
    </row>
    <row r="18" spans="1:3" ht="30" customHeight="1" x14ac:dyDescent="0.25">
      <c r="A18" s="4" t="s">
        <v>4</v>
      </c>
      <c r="B18" s="14"/>
      <c r="C18" s="15"/>
    </row>
    <row r="19" spans="1:3" ht="46.5" customHeight="1" x14ac:dyDescent="0.25">
      <c r="B19" s="6">
        <v>1</v>
      </c>
      <c r="C19" s="3" t="s">
        <v>28</v>
      </c>
    </row>
    <row r="20" spans="1:3" ht="30" x14ac:dyDescent="0.25">
      <c r="B20" s="6">
        <v>2</v>
      </c>
      <c r="C20" s="9" t="s">
        <v>29</v>
      </c>
    </row>
  </sheetData>
  <mergeCells count="1">
    <mergeCell ref="B5:C5"/>
  </mergeCells>
  <phoneticPr fontId="4" type="noConversion"/>
  <hyperlinks>
    <hyperlink ref="C4" r:id="rId1"/>
  </hyperlinks>
  <pageMargins left="0.70866141732283472" right="0.70866141732283472" top="0.78740157480314965" bottom="0.78740157480314965" header="0.31496062992125984" footer="0.31496062992125984"/>
  <pageSetup paperSize="9" scale="95" orientation="landscape" r:id="rId2"/>
  <headerFooter>
    <oddFooter>&amp;C&amp;F/&amp;A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8"/>
  <sheetViews>
    <sheetView showGridLines="0" topLeftCell="B1" zoomScale="70" zoomScaleNormal="70" workbookViewId="0">
      <selection activeCell="C53" sqref="C53"/>
    </sheetView>
  </sheetViews>
  <sheetFormatPr baseColWidth="10" defaultColWidth="9.140625" defaultRowHeight="15" x14ac:dyDescent="0.25"/>
  <cols>
    <col min="1" max="1" width="9.140625" style="17"/>
    <col min="2" max="2" width="5.140625" style="17" customWidth="1"/>
    <col min="3" max="3" width="30.7109375" style="18" customWidth="1"/>
    <col min="4" max="5" width="28.140625" style="18" customWidth="1"/>
    <col min="6" max="6" width="37.85546875" style="18" customWidth="1"/>
    <col min="7" max="7" width="5.140625" style="18" customWidth="1"/>
    <col min="8" max="8" width="30.7109375" style="18" customWidth="1"/>
    <col min="9" max="10" width="28.140625" style="18" customWidth="1"/>
    <col min="11" max="11" width="28.85546875" style="18" customWidth="1"/>
    <col min="12" max="12" width="5.140625" style="18" customWidth="1"/>
    <col min="13" max="14" width="28.140625" style="18" customWidth="1"/>
    <col min="15" max="15" width="13.7109375" style="18" customWidth="1"/>
    <col min="16" max="16" width="5.140625" style="18" customWidth="1"/>
  </cols>
  <sheetData>
    <row r="1" spans="1:16" ht="23.25" x14ac:dyDescent="0.35">
      <c r="B1" s="7"/>
      <c r="C1" s="42" t="s">
        <v>20</v>
      </c>
      <c r="D1" s="42"/>
      <c r="E1" s="7"/>
      <c r="H1" s="11" t="s">
        <v>1</v>
      </c>
      <c r="I1" s="7"/>
      <c r="J1" s="7"/>
    </row>
    <row r="2" spans="1:16" ht="16.5" thickBot="1" x14ac:dyDescent="0.3">
      <c r="L2" s="21"/>
    </row>
    <row r="3" spans="1:16" ht="21.75" thickBot="1" x14ac:dyDescent="0.4">
      <c r="C3" s="47" t="s">
        <v>5</v>
      </c>
      <c r="D3" s="48"/>
      <c r="E3" s="48"/>
      <c r="F3" s="49"/>
      <c r="H3" s="47" t="s">
        <v>17</v>
      </c>
      <c r="I3" s="48"/>
      <c r="J3" s="48"/>
      <c r="K3" s="49"/>
      <c r="M3" s="46" t="s">
        <v>12</v>
      </c>
      <c r="N3" s="46"/>
      <c r="O3" s="21"/>
    </row>
    <row r="4" spans="1:16" ht="15.75" thickTop="1" x14ac:dyDescent="0.25">
      <c r="C4" s="24" t="s">
        <v>6</v>
      </c>
      <c r="D4" s="41">
        <v>400000</v>
      </c>
      <c r="E4" s="25"/>
      <c r="F4" s="26"/>
      <c r="H4" s="24" t="s">
        <v>6</v>
      </c>
      <c r="I4" s="39">
        <v>400000</v>
      </c>
      <c r="J4" s="27"/>
      <c r="K4" s="26"/>
    </row>
    <row r="5" spans="1:16" x14ac:dyDescent="0.25">
      <c r="C5" s="24" t="s">
        <v>7</v>
      </c>
      <c r="D5" s="41">
        <v>12500</v>
      </c>
      <c r="E5" s="25"/>
      <c r="F5" s="26"/>
      <c r="H5" s="24" t="s">
        <v>7</v>
      </c>
      <c r="I5" s="39">
        <v>12500</v>
      </c>
      <c r="J5" s="27"/>
      <c r="K5" s="26"/>
    </row>
    <row r="6" spans="1:16" s="17" customFormat="1" x14ac:dyDescent="0.25">
      <c r="C6" s="24" t="s">
        <v>8</v>
      </c>
      <c r="D6" s="40">
        <v>15</v>
      </c>
      <c r="E6" s="27"/>
      <c r="F6" s="26"/>
      <c r="G6" s="18"/>
      <c r="H6" s="24" t="s">
        <v>8</v>
      </c>
      <c r="I6" s="40">
        <v>15</v>
      </c>
      <c r="J6" s="27"/>
      <c r="K6" s="26"/>
      <c r="L6" s="18"/>
      <c r="M6" s="18"/>
      <c r="N6" s="18"/>
      <c r="O6" s="18"/>
      <c r="P6" s="18"/>
    </row>
    <row r="7" spans="1:16" x14ac:dyDescent="0.25">
      <c r="C7" s="24"/>
      <c r="D7" s="27"/>
      <c r="E7" s="27"/>
      <c r="F7" s="26"/>
      <c r="H7" s="24" t="s">
        <v>16</v>
      </c>
      <c r="I7" s="40">
        <v>3</v>
      </c>
      <c r="J7" s="27"/>
      <c r="K7" s="26"/>
    </row>
    <row r="8" spans="1:16" x14ac:dyDescent="0.25">
      <c r="C8" s="24"/>
      <c r="D8" s="27"/>
      <c r="E8" s="27"/>
      <c r="F8" s="26"/>
      <c r="H8" s="24"/>
      <c r="I8" s="27"/>
      <c r="J8" s="27"/>
      <c r="K8" s="26"/>
    </row>
    <row r="9" spans="1:16" x14ac:dyDescent="0.25">
      <c r="C9" s="24"/>
      <c r="D9" s="27"/>
      <c r="E9" s="27"/>
      <c r="F9" s="26"/>
      <c r="H9" s="24"/>
      <c r="I9" s="27"/>
      <c r="J9" s="27"/>
      <c r="K9" s="26"/>
      <c r="L9" s="12"/>
      <c r="O9" s="38"/>
    </row>
    <row r="10" spans="1:16" x14ac:dyDescent="0.25">
      <c r="A10" s="13" t="s">
        <v>9</v>
      </c>
      <c r="C10" s="28" t="s">
        <v>10</v>
      </c>
      <c r="D10" s="13" t="s">
        <v>14</v>
      </c>
      <c r="E10" s="13" t="s">
        <v>11</v>
      </c>
      <c r="F10" s="29" t="s">
        <v>18</v>
      </c>
      <c r="H10" s="28" t="s">
        <v>10</v>
      </c>
      <c r="I10" s="13" t="s">
        <v>14</v>
      </c>
      <c r="J10" s="13" t="s">
        <v>11</v>
      </c>
      <c r="K10" s="29" t="s">
        <v>19</v>
      </c>
      <c r="L10" s="22"/>
      <c r="M10" s="20" t="s">
        <v>15</v>
      </c>
      <c r="N10" s="20" t="s">
        <v>13</v>
      </c>
      <c r="O10" s="19"/>
    </row>
    <row r="11" spans="1:16" x14ac:dyDescent="0.25">
      <c r="A11" s="18">
        <v>1</v>
      </c>
      <c r="C11" s="30">
        <f>D4</f>
        <v>400000</v>
      </c>
      <c r="D11" s="31">
        <f>SLN($D$4,$D$5,$D$6)</f>
        <v>25833.333333333332</v>
      </c>
      <c r="E11" s="31">
        <f>C11-D11</f>
        <v>374166.66666666669</v>
      </c>
      <c r="F11" s="32">
        <f>D11/$C$11</f>
        <v>6.4583333333333326E-2</v>
      </c>
      <c r="H11" s="30">
        <f>I4</f>
        <v>400000</v>
      </c>
      <c r="I11" s="31">
        <f>DDB($I$4,$I$5,$I$6,A11,$I$7)</f>
        <v>80000</v>
      </c>
      <c r="J11" s="31">
        <f>H11-I11</f>
        <v>320000</v>
      </c>
      <c r="K11" s="36">
        <f>I11/H11</f>
        <v>0.2</v>
      </c>
      <c r="L11" s="22"/>
      <c r="M11" s="19">
        <f t="shared" ref="M11:M24" si="0">D11-I11</f>
        <v>-54166.666666666672</v>
      </c>
      <c r="N11" s="19">
        <f t="shared" ref="N11:N24" si="1">E11-J11</f>
        <v>54166.666666666686</v>
      </c>
      <c r="O11" s="19"/>
    </row>
    <row r="12" spans="1:16" x14ac:dyDescent="0.25">
      <c r="A12" s="18">
        <v>2</v>
      </c>
      <c r="C12" s="30">
        <f>E11</f>
        <v>374166.66666666669</v>
      </c>
      <c r="D12" s="31">
        <f t="shared" ref="D12:D24" si="2">SLN($D$4,$D$5,$D$6)</f>
        <v>25833.333333333332</v>
      </c>
      <c r="E12" s="31">
        <f>C12-D12</f>
        <v>348333.33333333337</v>
      </c>
      <c r="F12" s="32">
        <f t="shared" ref="F12:F24" si="3">D12/$C$11</f>
        <v>6.4583333333333326E-2</v>
      </c>
      <c r="H12" s="30">
        <f>J11</f>
        <v>320000</v>
      </c>
      <c r="I12" s="31">
        <f t="shared" ref="I12:I24" si="4">DDB($I$4,$I$5,$I$6,A12,$I$7)</f>
        <v>64000</v>
      </c>
      <c r="J12" s="31">
        <f>H12-I12</f>
        <v>256000</v>
      </c>
      <c r="K12" s="36">
        <f t="shared" ref="K12:K25" si="5">I12/H12</f>
        <v>0.2</v>
      </c>
      <c r="L12" s="22"/>
      <c r="M12" s="19">
        <f t="shared" si="0"/>
        <v>-38166.666666666672</v>
      </c>
      <c r="N12" s="19">
        <f t="shared" si="1"/>
        <v>92333.333333333372</v>
      </c>
      <c r="O12" s="19"/>
    </row>
    <row r="13" spans="1:16" x14ac:dyDescent="0.25">
      <c r="A13" s="18">
        <v>3</v>
      </c>
      <c r="C13" s="30">
        <f t="shared" ref="C13:C15" si="6">E12</f>
        <v>348333.33333333337</v>
      </c>
      <c r="D13" s="31">
        <f t="shared" si="2"/>
        <v>25833.333333333332</v>
      </c>
      <c r="E13" s="31">
        <f t="shared" ref="E13:E15" si="7">C13-D13</f>
        <v>322500.00000000006</v>
      </c>
      <c r="F13" s="32">
        <f t="shared" si="3"/>
        <v>6.4583333333333326E-2</v>
      </c>
      <c r="H13" s="30">
        <f t="shared" ref="H13:H25" si="8">J12</f>
        <v>256000</v>
      </c>
      <c r="I13" s="31">
        <f t="shared" si="4"/>
        <v>51200.000000000015</v>
      </c>
      <c r="J13" s="31">
        <f t="shared" ref="J13:J25" si="9">H13-I13</f>
        <v>204800</v>
      </c>
      <c r="K13" s="36">
        <f t="shared" si="5"/>
        <v>0.20000000000000007</v>
      </c>
      <c r="L13" s="22"/>
      <c r="M13" s="19">
        <f t="shared" si="0"/>
        <v>-25366.666666666682</v>
      </c>
      <c r="N13" s="19">
        <f t="shared" si="1"/>
        <v>117700.00000000006</v>
      </c>
      <c r="O13" s="19"/>
    </row>
    <row r="14" spans="1:16" x14ac:dyDescent="0.25">
      <c r="A14" s="18">
        <v>4</v>
      </c>
      <c r="C14" s="30">
        <f t="shared" si="6"/>
        <v>322500.00000000006</v>
      </c>
      <c r="D14" s="31">
        <f t="shared" si="2"/>
        <v>25833.333333333332</v>
      </c>
      <c r="E14" s="31">
        <f t="shared" si="7"/>
        <v>296666.66666666674</v>
      </c>
      <c r="F14" s="32">
        <f t="shared" si="3"/>
        <v>6.4583333333333326E-2</v>
      </c>
      <c r="H14" s="30">
        <f t="shared" si="8"/>
        <v>204800</v>
      </c>
      <c r="I14" s="31">
        <f t="shared" si="4"/>
        <v>40960.000000000015</v>
      </c>
      <c r="J14" s="31">
        <f t="shared" si="9"/>
        <v>163840</v>
      </c>
      <c r="K14" s="36">
        <f t="shared" si="5"/>
        <v>0.20000000000000007</v>
      </c>
      <c r="L14" s="22"/>
      <c r="M14" s="19">
        <f t="shared" si="0"/>
        <v>-15126.666666666682</v>
      </c>
      <c r="N14" s="19">
        <f t="shared" si="1"/>
        <v>132826.66666666674</v>
      </c>
      <c r="O14" s="19"/>
    </row>
    <row r="15" spans="1:16" x14ac:dyDescent="0.25">
      <c r="A15" s="18">
        <v>5</v>
      </c>
      <c r="C15" s="30">
        <f t="shared" si="6"/>
        <v>296666.66666666674</v>
      </c>
      <c r="D15" s="31">
        <f t="shared" si="2"/>
        <v>25833.333333333332</v>
      </c>
      <c r="E15" s="31">
        <f t="shared" si="7"/>
        <v>270833.33333333343</v>
      </c>
      <c r="F15" s="32">
        <f t="shared" si="3"/>
        <v>6.4583333333333326E-2</v>
      </c>
      <c r="H15" s="30">
        <f t="shared" si="8"/>
        <v>163840</v>
      </c>
      <c r="I15" s="31">
        <f t="shared" si="4"/>
        <v>32768.000000000022</v>
      </c>
      <c r="J15" s="31">
        <f t="shared" si="9"/>
        <v>131071.99999999997</v>
      </c>
      <c r="K15" s="36">
        <f t="shared" si="5"/>
        <v>0.20000000000000012</v>
      </c>
      <c r="L15" s="22"/>
      <c r="M15" s="19">
        <f t="shared" si="0"/>
        <v>-6934.6666666666897</v>
      </c>
      <c r="N15" s="19">
        <f t="shared" si="1"/>
        <v>139761.33333333346</v>
      </c>
      <c r="O15" s="19"/>
    </row>
    <row r="16" spans="1:16" x14ac:dyDescent="0.25">
      <c r="A16" s="18">
        <v>6</v>
      </c>
      <c r="C16" s="30">
        <f t="shared" ref="C16:C24" si="10">E15</f>
        <v>270833.33333333343</v>
      </c>
      <c r="D16" s="31">
        <f t="shared" si="2"/>
        <v>25833.333333333332</v>
      </c>
      <c r="E16" s="31">
        <f t="shared" ref="E16:E24" si="11">C16-D16</f>
        <v>245000.00000000009</v>
      </c>
      <c r="F16" s="32">
        <f t="shared" si="3"/>
        <v>6.4583333333333326E-2</v>
      </c>
      <c r="H16" s="30">
        <f t="shared" si="8"/>
        <v>131071.99999999997</v>
      </c>
      <c r="I16" s="31">
        <f t="shared" si="4"/>
        <v>26214.40000000002</v>
      </c>
      <c r="J16" s="31">
        <f t="shared" si="9"/>
        <v>104857.59999999995</v>
      </c>
      <c r="K16" s="36">
        <f t="shared" si="5"/>
        <v>0.20000000000000021</v>
      </c>
      <c r="L16" s="22"/>
      <c r="M16" s="19">
        <f t="shared" si="0"/>
        <v>-381.06666666668752</v>
      </c>
      <c r="N16" s="19">
        <f t="shared" si="1"/>
        <v>140142.40000000014</v>
      </c>
      <c r="O16" s="19"/>
    </row>
    <row r="17" spans="1:16" x14ac:dyDescent="0.25">
      <c r="A17" s="18">
        <v>7</v>
      </c>
      <c r="C17" s="30">
        <f t="shared" si="10"/>
        <v>245000.00000000009</v>
      </c>
      <c r="D17" s="31">
        <f t="shared" si="2"/>
        <v>25833.333333333332</v>
      </c>
      <c r="E17" s="31">
        <f t="shared" si="11"/>
        <v>219166.66666666674</v>
      </c>
      <c r="F17" s="32">
        <f t="shared" si="3"/>
        <v>6.4583333333333326E-2</v>
      </c>
      <c r="H17" s="30">
        <f t="shared" si="8"/>
        <v>104857.59999999995</v>
      </c>
      <c r="I17" s="31">
        <f t="shared" si="4"/>
        <v>20971.520000000015</v>
      </c>
      <c r="J17" s="31">
        <f t="shared" si="9"/>
        <v>83886.079999999929</v>
      </c>
      <c r="K17" s="36">
        <f t="shared" si="5"/>
        <v>0.20000000000000023</v>
      </c>
      <c r="L17" s="22"/>
      <c r="M17" s="19">
        <f t="shared" si="0"/>
        <v>4861.8133333333171</v>
      </c>
      <c r="N17" s="19">
        <f t="shared" si="1"/>
        <v>135280.58666666682</v>
      </c>
      <c r="O17" s="19"/>
    </row>
    <row r="18" spans="1:16" x14ac:dyDescent="0.25">
      <c r="A18" s="18">
        <v>8</v>
      </c>
      <c r="C18" s="30">
        <f t="shared" si="10"/>
        <v>219166.66666666674</v>
      </c>
      <c r="D18" s="31">
        <f t="shared" si="2"/>
        <v>25833.333333333332</v>
      </c>
      <c r="E18" s="31">
        <f t="shared" si="11"/>
        <v>193333.3333333334</v>
      </c>
      <c r="F18" s="32">
        <f t="shared" si="3"/>
        <v>6.4583333333333326E-2</v>
      </c>
      <c r="H18" s="30">
        <f t="shared" si="8"/>
        <v>83886.079999999929</v>
      </c>
      <c r="I18" s="31">
        <f t="shared" si="4"/>
        <v>16777.216000000011</v>
      </c>
      <c r="J18" s="31">
        <f t="shared" si="9"/>
        <v>67108.863999999914</v>
      </c>
      <c r="K18" s="36">
        <f t="shared" si="5"/>
        <v>0.20000000000000032</v>
      </c>
      <c r="L18" s="22"/>
      <c r="M18" s="19">
        <f t="shared" si="0"/>
        <v>9056.1173333333209</v>
      </c>
      <c r="N18" s="19">
        <f t="shared" si="1"/>
        <v>126224.46933333349</v>
      </c>
      <c r="O18" s="19"/>
    </row>
    <row r="19" spans="1:16" x14ac:dyDescent="0.25">
      <c r="A19" s="18">
        <v>9</v>
      </c>
      <c r="C19" s="30">
        <f t="shared" si="10"/>
        <v>193333.3333333334</v>
      </c>
      <c r="D19" s="31">
        <f t="shared" si="2"/>
        <v>25833.333333333332</v>
      </c>
      <c r="E19" s="31">
        <f t="shared" si="11"/>
        <v>167500.00000000006</v>
      </c>
      <c r="F19" s="32">
        <f t="shared" si="3"/>
        <v>6.4583333333333326E-2</v>
      </c>
      <c r="H19" s="30">
        <f t="shared" si="8"/>
        <v>67108.863999999914</v>
      </c>
      <c r="I19" s="31">
        <f t="shared" si="4"/>
        <v>13421.772800000013</v>
      </c>
      <c r="J19" s="31">
        <f t="shared" si="9"/>
        <v>53687.091199999901</v>
      </c>
      <c r="K19" s="36">
        <f t="shared" si="5"/>
        <v>0.20000000000000046</v>
      </c>
      <c r="L19" s="22"/>
      <c r="M19" s="19">
        <f t="shared" si="0"/>
        <v>12411.560533333319</v>
      </c>
      <c r="N19" s="19">
        <f t="shared" si="1"/>
        <v>113812.90880000015</v>
      </c>
      <c r="O19" s="19"/>
    </row>
    <row r="20" spans="1:16" x14ac:dyDescent="0.25">
      <c r="A20" s="18">
        <v>10</v>
      </c>
      <c r="C20" s="30">
        <f t="shared" si="10"/>
        <v>167500.00000000006</v>
      </c>
      <c r="D20" s="31">
        <f t="shared" si="2"/>
        <v>25833.333333333332</v>
      </c>
      <c r="E20" s="31">
        <f t="shared" si="11"/>
        <v>141666.66666666672</v>
      </c>
      <c r="F20" s="32">
        <f t="shared" si="3"/>
        <v>6.4583333333333326E-2</v>
      </c>
      <c r="H20" s="30">
        <f t="shared" si="8"/>
        <v>53687.091199999901</v>
      </c>
      <c r="I20" s="31">
        <f t="shared" si="4"/>
        <v>10737.41824000001</v>
      </c>
      <c r="J20" s="31">
        <f t="shared" si="9"/>
        <v>42949.672959999894</v>
      </c>
      <c r="K20" s="36">
        <f t="shared" si="5"/>
        <v>0.20000000000000057</v>
      </c>
      <c r="L20" s="22"/>
      <c r="M20" s="19">
        <f t="shared" si="0"/>
        <v>15095.915093333322</v>
      </c>
      <c r="N20" s="19">
        <f t="shared" si="1"/>
        <v>98716.993706666821</v>
      </c>
      <c r="O20" s="19"/>
    </row>
    <row r="21" spans="1:16" x14ac:dyDescent="0.25">
      <c r="A21" s="18">
        <v>11</v>
      </c>
      <c r="C21" s="30">
        <f t="shared" si="10"/>
        <v>141666.66666666672</v>
      </c>
      <c r="D21" s="31">
        <f t="shared" si="2"/>
        <v>25833.333333333332</v>
      </c>
      <c r="E21" s="31">
        <f t="shared" si="11"/>
        <v>115833.33333333339</v>
      </c>
      <c r="F21" s="32">
        <f t="shared" si="3"/>
        <v>6.4583333333333326E-2</v>
      </c>
      <c r="H21" s="30">
        <f t="shared" si="8"/>
        <v>42949.672959999894</v>
      </c>
      <c r="I21" s="31">
        <f t="shared" si="4"/>
        <v>8589.9345920000105</v>
      </c>
      <c r="J21" s="31">
        <f t="shared" si="9"/>
        <v>34359.738367999882</v>
      </c>
      <c r="K21" s="36">
        <f t="shared" si="5"/>
        <v>0.20000000000000073</v>
      </c>
      <c r="L21" s="22"/>
      <c r="M21" s="19">
        <f t="shared" si="0"/>
        <v>17243.398741333323</v>
      </c>
      <c r="N21" s="19">
        <f t="shared" si="1"/>
        <v>81473.594965333497</v>
      </c>
      <c r="O21" s="19"/>
    </row>
    <row r="22" spans="1:16" x14ac:dyDescent="0.25">
      <c r="A22" s="18">
        <v>12</v>
      </c>
      <c r="C22" s="30">
        <f t="shared" si="10"/>
        <v>115833.33333333339</v>
      </c>
      <c r="D22" s="31">
        <f t="shared" si="2"/>
        <v>25833.333333333332</v>
      </c>
      <c r="E22" s="31">
        <f t="shared" si="11"/>
        <v>90000.000000000058</v>
      </c>
      <c r="F22" s="32">
        <f t="shared" si="3"/>
        <v>6.4583333333333326E-2</v>
      </c>
      <c r="H22" s="30">
        <f t="shared" si="8"/>
        <v>34359.738367999882</v>
      </c>
      <c r="I22" s="31">
        <f t="shared" si="4"/>
        <v>6871.947673600007</v>
      </c>
      <c r="J22" s="31">
        <f t="shared" si="9"/>
        <v>27487.790694399875</v>
      </c>
      <c r="K22" s="36">
        <f t="shared" si="5"/>
        <v>0.2000000000000009</v>
      </c>
      <c r="L22" s="22"/>
      <c r="M22" s="19">
        <f t="shared" si="0"/>
        <v>18961.385659733325</v>
      </c>
      <c r="N22" s="19">
        <f t="shared" si="1"/>
        <v>62512.209305600183</v>
      </c>
      <c r="O22" s="19"/>
    </row>
    <row r="23" spans="1:16" x14ac:dyDescent="0.25">
      <c r="A23" s="18">
        <v>13</v>
      </c>
      <c r="C23" s="30">
        <f t="shared" si="10"/>
        <v>90000.000000000058</v>
      </c>
      <c r="D23" s="31">
        <f t="shared" si="2"/>
        <v>25833.333333333332</v>
      </c>
      <c r="E23" s="31">
        <f t="shared" si="11"/>
        <v>64166.66666666673</v>
      </c>
      <c r="F23" s="32">
        <f t="shared" si="3"/>
        <v>6.4583333333333326E-2</v>
      </c>
      <c r="H23" s="30">
        <f t="shared" si="8"/>
        <v>27487.790694399875</v>
      </c>
      <c r="I23" s="31">
        <f t="shared" si="4"/>
        <v>5497.5581388800083</v>
      </c>
      <c r="J23" s="31">
        <f t="shared" si="9"/>
        <v>21990.232555519866</v>
      </c>
      <c r="K23" s="36">
        <f t="shared" si="5"/>
        <v>0.2000000000000012</v>
      </c>
      <c r="L23" s="22"/>
      <c r="M23" s="19">
        <f t="shared" si="0"/>
        <v>20335.775194453323</v>
      </c>
      <c r="N23" s="19">
        <f t="shared" si="1"/>
        <v>42176.434111146868</v>
      </c>
      <c r="O23" s="19"/>
    </row>
    <row r="24" spans="1:16" x14ac:dyDescent="0.25">
      <c r="A24" s="18">
        <v>14</v>
      </c>
      <c r="C24" s="30">
        <f t="shared" si="10"/>
        <v>64166.66666666673</v>
      </c>
      <c r="D24" s="31">
        <f t="shared" si="2"/>
        <v>25833.333333333332</v>
      </c>
      <c r="E24" s="31">
        <f t="shared" si="11"/>
        <v>38333.333333333401</v>
      </c>
      <c r="F24" s="32">
        <f t="shared" si="3"/>
        <v>6.4583333333333326E-2</v>
      </c>
      <c r="H24" s="30">
        <f t="shared" si="8"/>
        <v>21990.232555519866</v>
      </c>
      <c r="I24" s="31">
        <f t="shared" si="4"/>
        <v>4398.0465111040057</v>
      </c>
      <c r="J24" s="31">
        <f t="shared" si="9"/>
        <v>17592.186044415859</v>
      </c>
      <c r="K24" s="36">
        <f t="shared" si="5"/>
        <v>0.20000000000000148</v>
      </c>
      <c r="L24" s="22"/>
      <c r="M24" s="19">
        <f t="shared" si="0"/>
        <v>21435.286822229325</v>
      </c>
      <c r="N24" s="19">
        <f t="shared" si="1"/>
        <v>20741.147288917542</v>
      </c>
      <c r="O24" s="19"/>
    </row>
    <row r="25" spans="1:16" s="17" customFormat="1" ht="15.75" thickBot="1" x14ac:dyDescent="0.3">
      <c r="A25" s="18">
        <v>15</v>
      </c>
      <c r="C25" s="33">
        <f t="shared" ref="C25" si="12">E24</f>
        <v>38333.333333333401</v>
      </c>
      <c r="D25" s="34">
        <f>SLN($D$4,$D$5,$D$6)</f>
        <v>25833.333333333332</v>
      </c>
      <c r="E25" s="34">
        <f t="shared" ref="E25" si="13">C25-D25</f>
        <v>12500.000000000069</v>
      </c>
      <c r="F25" s="35">
        <f t="shared" ref="F25" si="14">D25/$C$11</f>
        <v>6.4583333333333326E-2</v>
      </c>
      <c r="G25" s="18"/>
      <c r="H25" s="33">
        <f t="shared" si="8"/>
        <v>17592.186044415859</v>
      </c>
      <c r="I25" s="34">
        <f>DDB($I$4,$I$5,$I$6,A25,$I$7)</f>
        <v>3518.4372088832056</v>
      </c>
      <c r="J25" s="34">
        <f t="shared" si="9"/>
        <v>14073.748835532653</v>
      </c>
      <c r="K25" s="37">
        <f t="shared" si="5"/>
        <v>0.20000000000000193</v>
      </c>
      <c r="L25" s="22"/>
      <c r="M25" s="19"/>
      <c r="N25" s="19"/>
      <c r="O25" s="19"/>
      <c r="P25" s="18"/>
    </row>
    <row r="30" spans="1:16" x14ac:dyDescent="0.25">
      <c r="L30" s="19"/>
    </row>
    <row r="31" spans="1:16" x14ac:dyDescent="0.25">
      <c r="H31" s="19"/>
      <c r="I31" s="19"/>
      <c r="J31" s="19"/>
      <c r="K31" s="19"/>
      <c r="L31" s="19"/>
    </row>
    <row r="32" spans="1:16" x14ac:dyDescent="0.25">
      <c r="H32" s="19"/>
      <c r="I32" s="19"/>
      <c r="J32" s="19"/>
      <c r="K32" s="19"/>
      <c r="L32" s="19"/>
    </row>
    <row r="33" spans="8:12" x14ac:dyDescent="0.25">
      <c r="H33" s="19"/>
      <c r="I33" s="19"/>
      <c r="J33" s="19"/>
      <c r="K33" s="19"/>
      <c r="L33" s="19"/>
    </row>
    <row r="34" spans="8:12" x14ac:dyDescent="0.25">
      <c r="H34" s="19"/>
      <c r="I34" s="19"/>
      <c r="J34" s="19"/>
      <c r="K34" s="19"/>
    </row>
    <row r="38" spans="8:12" x14ac:dyDescent="0.25">
      <c r="H38" s="23"/>
      <c r="I38" s="23"/>
      <c r="J38" s="23"/>
    </row>
  </sheetData>
  <mergeCells count="3">
    <mergeCell ref="M3:N3"/>
    <mergeCell ref="C3:F3"/>
    <mergeCell ref="H3:K3"/>
  </mergeCells>
  <hyperlinks>
    <hyperlink ref="H1" r:id="rId1"/>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3"/>
  <sheetViews>
    <sheetView showGridLines="0" zoomScale="85" zoomScaleNormal="85" workbookViewId="0">
      <selection activeCell="I8" sqref="I8"/>
    </sheetView>
  </sheetViews>
  <sheetFormatPr baseColWidth="10" defaultColWidth="9.140625" defaultRowHeight="15" x14ac:dyDescent="0.25"/>
  <cols>
    <col min="1" max="1" width="9.140625" style="17"/>
    <col min="2" max="2" width="5.140625" style="17" customWidth="1"/>
    <col min="3" max="3" width="30.7109375" style="18" customWidth="1"/>
    <col min="4" max="5" width="28.140625" style="18" customWidth="1"/>
    <col min="6" max="6" width="37.85546875" style="18" customWidth="1"/>
    <col min="7" max="7" width="5.140625" style="18" customWidth="1"/>
    <col min="8" max="8" width="30.7109375" style="18" customWidth="1"/>
    <col min="9" max="10" width="28.140625" style="18" customWidth="1"/>
    <col min="11" max="11" width="28.85546875" style="18" customWidth="1"/>
    <col min="12" max="12" width="5.140625" style="18" customWidth="1"/>
    <col min="13" max="14" width="28.140625" style="18" customWidth="1"/>
    <col min="15" max="15" width="13.7109375" style="18" customWidth="1"/>
    <col min="16" max="16" width="5.140625" style="18" customWidth="1"/>
    <col min="17" max="16384" width="9.140625" style="17"/>
  </cols>
  <sheetData>
    <row r="1" spans="1:15" ht="23.25" x14ac:dyDescent="0.35">
      <c r="B1" s="7"/>
      <c r="C1" s="42" t="s">
        <v>20</v>
      </c>
      <c r="D1" s="42"/>
      <c r="E1" s="7"/>
      <c r="H1" s="11" t="s">
        <v>1</v>
      </c>
      <c r="I1" s="7"/>
      <c r="J1" s="7"/>
    </row>
    <row r="2" spans="1:15" ht="16.5" thickBot="1" x14ac:dyDescent="0.3">
      <c r="L2" s="21"/>
    </row>
    <row r="3" spans="1:15" ht="21.75" thickBot="1" x14ac:dyDescent="0.4">
      <c r="C3" s="47" t="s">
        <v>5</v>
      </c>
      <c r="D3" s="48"/>
      <c r="E3" s="48"/>
      <c r="F3" s="49"/>
      <c r="H3" s="47" t="s">
        <v>17</v>
      </c>
      <c r="I3" s="48"/>
      <c r="J3" s="48"/>
      <c r="K3" s="49"/>
      <c r="M3" s="46" t="s">
        <v>12</v>
      </c>
      <c r="N3" s="46"/>
      <c r="O3" s="21"/>
    </row>
    <row r="4" spans="1:15" ht="15.75" thickTop="1" x14ac:dyDescent="0.25">
      <c r="C4" s="24" t="s">
        <v>6</v>
      </c>
      <c r="D4" s="41">
        <v>1000000</v>
      </c>
      <c r="E4" s="25"/>
      <c r="F4" s="26"/>
      <c r="H4" s="24" t="s">
        <v>6</v>
      </c>
      <c r="I4" s="39">
        <v>1000000</v>
      </c>
      <c r="J4" s="27"/>
      <c r="K4" s="26"/>
    </row>
    <row r="5" spans="1:15" x14ac:dyDescent="0.25">
      <c r="C5" s="24" t="s">
        <v>7</v>
      </c>
      <c r="D5" s="41">
        <v>25000</v>
      </c>
      <c r="E5" s="25"/>
      <c r="F5" s="26"/>
      <c r="H5" s="24" t="s">
        <v>7</v>
      </c>
      <c r="I5" s="39">
        <v>25000</v>
      </c>
      <c r="J5" s="27"/>
      <c r="K5" s="26"/>
    </row>
    <row r="6" spans="1:15" x14ac:dyDescent="0.25">
      <c r="C6" s="24" t="s">
        <v>8</v>
      </c>
      <c r="D6" s="40">
        <v>20</v>
      </c>
      <c r="E6" s="27"/>
      <c r="F6" s="26"/>
      <c r="H6" s="24" t="s">
        <v>8</v>
      </c>
      <c r="I6" s="40">
        <v>20</v>
      </c>
      <c r="J6" s="27"/>
      <c r="K6" s="26"/>
    </row>
    <row r="7" spans="1:15" x14ac:dyDescent="0.25">
      <c r="C7" s="24"/>
      <c r="D7" s="27"/>
      <c r="E7" s="27"/>
      <c r="F7" s="26"/>
      <c r="H7" s="24" t="s">
        <v>16</v>
      </c>
      <c r="I7" s="40">
        <v>4</v>
      </c>
      <c r="J7" s="27"/>
      <c r="K7" s="26"/>
    </row>
    <row r="8" spans="1:15" x14ac:dyDescent="0.25">
      <c r="C8" s="24"/>
      <c r="D8" s="27"/>
      <c r="E8" s="27"/>
      <c r="F8" s="26"/>
      <c r="H8" s="24"/>
      <c r="I8" s="27"/>
      <c r="J8" s="27"/>
      <c r="K8" s="26"/>
    </row>
    <row r="9" spans="1:15" x14ac:dyDescent="0.25">
      <c r="C9" s="24"/>
      <c r="D9" s="27"/>
      <c r="E9" s="27"/>
      <c r="F9" s="26"/>
      <c r="H9" s="24"/>
      <c r="I9" s="27"/>
      <c r="J9" s="27"/>
      <c r="K9" s="26"/>
      <c r="L9" s="12"/>
      <c r="O9" s="38"/>
    </row>
    <row r="10" spans="1:15" x14ac:dyDescent="0.25">
      <c r="A10" s="13" t="s">
        <v>9</v>
      </c>
      <c r="C10" s="28" t="s">
        <v>10</v>
      </c>
      <c r="D10" s="13" t="s">
        <v>14</v>
      </c>
      <c r="E10" s="13" t="s">
        <v>11</v>
      </c>
      <c r="F10" s="29" t="s">
        <v>18</v>
      </c>
      <c r="H10" s="28" t="s">
        <v>10</v>
      </c>
      <c r="I10" s="13" t="s">
        <v>14</v>
      </c>
      <c r="J10" s="13" t="s">
        <v>11</v>
      </c>
      <c r="K10" s="29" t="s">
        <v>19</v>
      </c>
      <c r="L10" s="22"/>
      <c r="M10" s="20" t="s">
        <v>15</v>
      </c>
      <c r="N10" s="20" t="s">
        <v>13</v>
      </c>
      <c r="O10" s="19"/>
    </row>
    <row r="11" spans="1:15" x14ac:dyDescent="0.25">
      <c r="A11" s="18">
        <v>1</v>
      </c>
      <c r="C11" s="30"/>
      <c r="D11" s="31"/>
      <c r="E11" s="31"/>
      <c r="F11" s="32"/>
      <c r="H11" s="30"/>
      <c r="I11" s="31"/>
      <c r="J11" s="31"/>
      <c r="K11" s="36"/>
      <c r="L11" s="22"/>
      <c r="M11" s="19"/>
      <c r="N11" s="19"/>
      <c r="O11" s="19"/>
    </row>
    <row r="12" spans="1:15" x14ac:dyDescent="0.25">
      <c r="A12" s="18">
        <v>2</v>
      </c>
      <c r="C12" s="30"/>
      <c r="D12" s="31"/>
      <c r="E12" s="31"/>
      <c r="F12" s="32"/>
      <c r="H12" s="30"/>
      <c r="I12" s="31"/>
      <c r="J12" s="31"/>
      <c r="K12" s="36"/>
      <c r="L12" s="22"/>
      <c r="M12" s="19"/>
      <c r="N12" s="19"/>
      <c r="O12" s="19"/>
    </row>
    <row r="13" spans="1:15" x14ac:dyDescent="0.25">
      <c r="A13" s="18">
        <v>3</v>
      </c>
      <c r="C13" s="30"/>
      <c r="D13" s="31"/>
      <c r="E13" s="31"/>
      <c r="F13" s="32"/>
      <c r="H13" s="30"/>
      <c r="I13" s="31"/>
      <c r="J13" s="31"/>
      <c r="K13" s="36"/>
      <c r="L13" s="22"/>
      <c r="M13" s="19"/>
      <c r="N13" s="19"/>
      <c r="O13" s="19"/>
    </row>
    <row r="14" spans="1:15" x14ac:dyDescent="0.25">
      <c r="A14" s="18">
        <v>4</v>
      </c>
      <c r="C14" s="30"/>
      <c r="D14" s="31"/>
      <c r="E14" s="31"/>
      <c r="F14" s="32"/>
      <c r="H14" s="30"/>
      <c r="I14" s="31"/>
      <c r="J14" s="31"/>
      <c r="K14" s="36"/>
      <c r="L14" s="22"/>
      <c r="M14" s="19"/>
      <c r="N14" s="19"/>
      <c r="O14" s="19"/>
    </row>
    <row r="15" spans="1:15" x14ac:dyDescent="0.25">
      <c r="A15" s="18">
        <v>5</v>
      </c>
      <c r="C15" s="30"/>
      <c r="D15" s="31"/>
      <c r="E15" s="31"/>
      <c r="F15" s="32"/>
      <c r="H15" s="30"/>
      <c r="I15" s="31"/>
      <c r="J15" s="31"/>
      <c r="K15" s="36"/>
      <c r="L15" s="22"/>
      <c r="M15" s="19"/>
      <c r="N15" s="19"/>
      <c r="O15" s="19"/>
    </row>
    <row r="16" spans="1:15" x14ac:dyDescent="0.25">
      <c r="A16" s="18">
        <v>6</v>
      </c>
      <c r="C16" s="30"/>
      <c r="D16" s="31"/>
      <c r="E16" s="31"/>
      <c r="F16" s="32"/>
      <c r="H16" s="30"/>
      <c r="I16" s="31"/>
      <c r="J16" s="31"/>
      <c r="K16" s="36"/>
      <c r="L16" s="22"/>
      <c r="M16" s="19"/>
      <c r="N16" s="19"/>
      <c r="O16" s="19"/>
    </row>
    <row r="17" spans="1:15" x14ac:dyDescent="0.25">
      <c r="A17" s="18">
        <v>7</v>
      </c>
      <c r="C17" s="30"/>
      <c r="D17" s="31"/>
      <c r="E17" s="31"/>
      <c r="F17" s="32"/>
      <c r="H17" s="30"/>
      <c r="I17" s="31"/>
      <c r="J17" s="31"/>
      <c r="K17" s="36"/>
      <c r="L17" s="22"/>
      <c r="M17" s="19"/>
      <c r="N17" s="19"/>
      <c r="O17" s="19"/>
    </row>
    <row r="18" spans="1:15" x14ac:dyDescent="0.25">
      <c r="A18" s="18">
        <v>8</v>
      </c>
      <c r="C18" s="30"/>
      <c r="D18" s="31"/>
      <c r="E18" s="31"/>
      <c r="F18" s="32"/>
      <c r="H18" s="30"/>
      <c r="I18" s="31"/>
      <c r="J18" s="31"/>
      <c r="K18" s="36"/>
      <c r="L18" s="22"/>
      <c r="M18" s="19"/>
      <c r="N18" s="19"/>
      <c r="O18" s="19"/>
    </row>
    <row r="19" spans="1:15" x14ac:dyDescent="0.25">
      <c r="A19" s="18">
        <v>9</v>
      </c>
      <c r="C19" s="30"/>
      <c r="D19" s="31"/>
      <c r="E19" s="31"/>
      <c r="F19" s="32"/>
      <c r="H19" s="30"/>
      <c r="I19" s="31"/>
      <c r="J19" s="31"/>
      <c r="K19" s="36"/>
      <c r="L19" s="22"/>
      <c r="M19" s="19"/>
      <c r="N19" s="19"/>
      <c r="O19" s="19"/>
    </row>
    <row r="20" spans="1:15" x14ac:dyDescent="0.25">
      <c r="A20" s="18">
        <v>10</v>
      </c>
      <c r="C20" s="30"/>
      <c r="D20" s="31"/>
      <c r="E20" s="31"/>
      <c r="F20" s="32"/>
      <c r="H20" s="30"/>
      <c r="I20" s="31"/>
      <c r="J20" s="31"/>
      <c r="K20" s="36"/>
      <c r="L20" s="22"/>
      <c r="M20" s="19"/>
      <c r="N20" s="19"/>
      <c r="O20" s="19"/>
    </row>
    <row r="21" spans="1:15" x14ac:dyDescent="0.25">
      <c r="A21" s="18">
        <v>11</v>
      </c>
      <c r="C21" s="30"/>
      <c r="D21" s="31"/>
      <c r="E21" s="31"/>
      <c r="F21" s="32"/>
      <c r="H21" s="30"/>
      <c r="I21" s="31"/>
      <c r="J21" s="31"/>
      <c r="K21" s="36"/>
      <c r="L21" s="22"/>
      <c r="M21" s="19"/>
      <c r="N21" s="19"/>
      <c r="O21" s="19"/>
    </row>
    <row r="22" spans="1:15" x14ac:dyDescent="0.25">
      <c r="A22" s="18">
        <v>12</v>
      </c>
      <c r="C22" s="30"/>
      <c r="D22" s="31"/>
      <c r="E22" s="31"/>
      <c r="F22" s="32"/>
      <c r="H22" s="30"/>
      <c r="I22" s="31"/>
      <c r="J22" s="31"/>
      <c r="K22" s="36"/>
      <c r="L22" s="22"/>
      <c r="M22" s="19"/>
      <c r="N22" s="19"/>
      <c r="O22" s="19"/>
    </row>
    <row r="23" spans="1:15" x14ac:dyDescent="0.25">
      <c r="A23" s="18">
        <v>13</v>
      </c>
      <c r="C23" s="30"/>
      <c r="D23" s="31"/>
      <c r="E23" s="31"/>
      <c r="F23" s="32"/>
      <c r="H23" s="30"/>
      <c r="I23" s="31"/>
      <c r="J23" s="31"/>
      <c r="K23" s="36"/>
      <c r="L23" s="22"/>
      <c r="M23" s="19"/>
      <c r="N23" s="19"/>
      <c r="O23" s="19"/>
    </row>
    <row r="24" spans="1:15" x14ac:dyDescent="0.25">
      <c r="A24" s="18">
        <v>14</v>
      </c>
      <c r="C24" s="30"/>
      <c r="D24" s="31"/>
      <c r="E24" s="31"/>
      <c r="F24" s="32"/>
      <c r="H24" s="30"/>
      <c r="I24" s="31"/>
      <c r="J24" s="31"/>
      <c r="K24" s="36"/>
      <c r="L24" s="22"/>
      <c r="M24" s="19"/>
      <c r="N24" s="19"/>
      <c r="O24" s="19"/>
    </row>
    <row r="25" spans="1:15" x14ac:dyDescent="0.25">
      <c r="A25" s="18">
        <v>15</v>
      </c>
      <c r="C25" s="30"/>
      <c r="D25" s="31"/>
      <c r="E25" s="31"/>
      <c r="F25" s="32"/>
      <c r="H25" s="30"/>
      <c r="I25" s="31"/>
      <c r="J25" s="31"/>
      <c r="K25" s="36"/>
      <c r="L25" s="22"/>
      <c r="M25" s="19"/>
      <c r="N25" s="19"/>
      <c r="O25" s="19"/>
    </row>
    <row r="26" spans="1:15" x14ac:dyDescent="0.25">
      <c r="A26" s="18">
        <v>16</v>
      </c>
      <c r="C26" s="30"/>
      <c r="D26" s="31"/>
      <c r="E26" s="31"/>
      <c r="F26" s="32"/>
      <c r="H26" s="30"/>
      <c r="I26" s="31"/>
      <c r="J26" s="31"/>
      <c r="K26" s="36"/>
      <c r="L26" s="22"/>
      <c r="M26" s="19"/>
      <c r="N26" s="19"/>
      <c r="O26" s="19"/>
    </row>
    <row r="27" spans="1:15" x14ac:dyDescent="0.25">
      <c r="A27" s="18">
        <v>17</v>
      </c>
      <c r="C27" s="30"/>
      <c r="D27" s="31"/>
      <c r="E27" s="31"/>
      <c r="F27" s="32"/>
      <c r="H27" s="30"/>
      <c r="I27" s="31"/>
      <c r="J27" s="31"/>
      <c r="K27" s="36"/>
      <c r="L27" s="22"/>
      <c r="M27" s="19"/>
      <c r="N27" s="19"/>
      <c r="O27" s="19"/>
    </row>
    <row r="28" spans="1:15" x14ac:dyDescent="0.25">
      <c r="A28" s="18">
        <v>18</v>
      </c>
      <c r="C28" s="30"/>
      <c r="D28" s="31"/>
      <c r="E28" s="31"/>
      <c r="F28" s="32"/>
      <c r="H28" s="30"/>
      <c r="I28" s="31"/>
      <c r="J28" s="31"/>
      <c r="K28" s="36"/>
      <c r="L28" s="22"/>
      <c r="M28" s="19"/>
      <c r="N28" s="19"/>
      <c r="O28" s="19"/>
    </row>
    <row r="29" spans="1:15" x14ac:dyDescent="0.25">
      <c r="A29" s="18">
        <v>19</v>
      </c>
      <c r="C29" s="30"/>
      <c r="D29" s="31"/>
      <c r="E29" s="31"/>
      <c r="F29" s="32"/>
      <c r="H29" s="30"/>
      <c r="I29" s="31"/>
      <c r="J29" s="31"/>
      <c r="K29" s="36"/>
      <c r="L29" s="22"/>
      <c r="M29" s="19"/>
      <c r="N29" s="19"/>
      <c r="O29" s="19"/>
    </row>
    <row r="30" spans="1:15" ht="15.75" thickBot="1" x14ac:dyDescent="0.3">
      <c r="A30" s="18">
        <v>20</v>
      </c>
      <c r="C30" s="33"/>
      <c r="D30" s="34"/>
      <c r="E30" s="34"/>
      <c r="F30" s="35"/>
      <c r="H30" s="33"/>
      <c r="I30" s="34"/>
      <c r="J30" s="34"/>
      <c r="K30" s="37"/>
      <c r="L30" s="22"/>
      <c r="M30" s="19"/>
      <c r="N30" s="19"/>
      <c r="O30" s="19"/>
    </row>
    <row r="35" spans="8:12" x14ac:dyDescent="0.25">
      <c r="L35" s="19"/>
    </row>
    <row r="36" spans="8:12" x14ac:dyDescent="0.25">
      <c r="H36" s="19"/>
      <c r="I36" s="19"/>
      <c r="J36" s="19"/>
      <c r="K36" s="19"/>
      <c r="L36" s="19"/>
    </row>
    <row r="37" spans="8:12" x14ac:dyDescent="0.25">
      <c r="H37" s="19"/>
      <c r="I37" s="19"/>
      <c r="J37" s="19"/>
      <c r="K37" s="19"/>
      <c r="L37" s="19"/>
    </row>
    <row r="38" spans="8:12" x14ac:dyDescent="0.25">
      <c r="H38" s="19"/>
      <c r="I38" s="19"/>
      <c r="J38" s="19"/>
      <c r="K38" s="19"/>
      <c r="L38" s="19"/>
    </row>
    <row r="39" spans="8:12" x14ac:dyDescent="0.25">
      <c r="H39" s="19"/>
      <c r="I39" s="19"/>
      <c r="J39" s="19"/>
      <c r="K39" s="19"/>
    </row>
    <row r="43" spans="8:12" x14ac:dyDescent="0.25">
      <c r="H43" s="23"/>
      <c r="I43" s="23"/>
      <c r="J43" s="23"/>
    </row>
  </sheetData>
  <mergeCells count="3">
    <mergeCell ref="C3:F3"/>
    <mergeCell ref="H3:K3"/>
    <mergeCell ref="M3:N3"/>
  </mergeCells>
  <hyperlinks>
    <hyperlink ref="H1"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43"/>
  <sheetViews>
    <sheetView showGridLines="0" zoomScale="70" zoomScaleNormal="70" workbookViewId="0">
      <selection activeCell="H35" sqref="H35"/>
    </sheetView>
  </sheetViews>
  <sheetFormatPr baseColWidth="10" defaultColWidth="9.140625" defaultRowHeight="15" x14ac:dyDescent="0.25"/>
  <cols>
    <col min="1" max="1" width="9.140625" style="17"/>
    <col min="2" max="2" width="5.140625" style="17" customWidth="1"/>
    <col min="3" max="3" width="30.7109375" style="18" customWidth="1"/>
    <col min="4" max="5" width="28.140625" style="18" customWidth="1"/>
    <col min="6" max="6" width="37.85546875" style="18" customWidth="1"/>
    <col min="7" max="7" width="5.140625" style="18" customWidth="1"/>
    <col min="8" max="8" width="30.7109375" style="18" customWidth="1"/>
    <col min="9" max="10" width="28.140625" style="18" customWidth="1"/>
    <col min="11" max="11" width="28.85546875" style="18" customWidth="1"/>
    <col min="12" max="12" width="5.140625" style="18" customWidth="1"/>
    <col min="13" max="14" width="28.140625" style="18" customWidth="1"/>
    <col min="15" max="15" width="13.7109375" style="18" customWidth="1"/>
    <col min="16" max="16" width="5.140625" style="18" customWidth="1"/>
    <col min="17" max="16384" width="9.140625" style="17"/>
  </cols>
  <sheetData>
    <row r="1" spans="1:15" ht="23.25" x14ac:dyDescent="0.35">
      <c r="B1" s="7"/>
      <c r="C1" s="42" t="s">
        <v>20</v>
      </c>
      <c r="D1" s="42"/>
      <c r="E1" s="7"/>
      <c r="H1" s="11" t="s">
        <v>1</v>
      </c>
      <c r="I1" s="7"/>
      <c r="J1" s="7"/>
    </row>
    <row r="2" spans="1:15" ht="16.5" thickBot="1" x14ac:dyDescent="0.3">
      <c r="L2" s="21"/>
    </row>
    <row r="3" spans="1:15" ht="21.75" thickBot="1" x14ac:dyDescent="0.4">
      <c r="C3" s="47" t="s">
        <v>5</v>
      </c>
      <c r="D3" s="48"/>
      <c r="E3" s="48"/>
      <c r="F3" s="49"/>
      <c r="H3" s="47" t="s">
        <v>17</v>
      </c>
      <c r="I3" s="48"/>
      <c r="J3" s="48"/>
      <c r="K3" s="49"/>
      <c r="M3" s="46" t="s">
        <v>12</v>
      </c>
      <c r="N3" s="46"/>
      <c r="O3" s="21"/>
    </row>
    <row r="4" spans="1:15" ht="15.75" thickTop="1" x14ac:dyDescent="0.25">
      <c r="C4" s="24" t="s">
        <v>6</v>
      </c>
      <c r="D4" s="41">
        <v>1000000</v>
      </c>
      <c r="E4" s="25"/>
      <c r="F4" s="26"/>
      <c r="H4" s="24" t="s">
        <v>6</v>
      </c>
      <c r="I4" s="39">
        <v>1000000</v>
      </c>
      <c r="J4" s="27"/>
      <c r="K4" s="26"/>
    </row>
    <row r="5" spans="1:15" x14ac:dyDescent="0.25">
      <c r="C5" s="24" t="s">
        <v>7</v>
      </c>
      <c r="D5" s="41">
        <v>25000</v>
      </c>
      <c r="E5" s="25"/>
      <c r="F5" s="26"/>
      <c r="H5" s="24" t="s">
        <v>7</v>
      </c>
      <c r="I5" s="39">
        <v>25000</v>
      </c>
      <c r="J5" s="27"/>
      <c r="K5" s="26"/>
    </row>
    <row r="6" spans="1:15" x14ac:dyDescent="0.25">
      <c r="C6" s="24" t="s">
        <v>8</v>
      </c>
      <c r="D6" s="40">
        <v>20</v>
      </c>
      <c r="E6" s="27"/>
      <c r="F6" s="26"/>
      <c r="H6" s="24" t="s">
        <v>8</v>
      </c>
      <c r="I6" s="40">
        <v>20</v>
      </c>
      <c r="J6" s="27"/>
      <c r="K6" s="26"/>
    </row>
    <row r="7" spans="1:15" x14ac:dyDescent="0.25">
      <c r="C7" s="24"/>
      <c r="D7" s="27"/>
      <c r="E7" s="27"/>
      <c r="F7" s="26"/>
      <c r="H7" s="24" t="s">
        <v>16</v>
      </c>
      <c r="I7" s="40">
        <v>4</v>
      </c>
      <c r="J7" s="27"/>
      <c r="K7" s="26"/>
    </row>
    <row r="8" spans="1:15" x14ac:dyDescent="0.25">
      <c r="C8" s="24"/>
      <c r="D8" s="27"/>
      <c r="E8" s="27"/>
      <c r="F8" s="26"/>
      <c r="H8" s="24"/>
      <c r="I8" s="27"/>
      <c r="J8" s="27"/>
      <c r="K8" s="26"/>
    </row>
    <row r="9" spans="1:15" x14ac:dyDescent="0.25">
      <c r="C9" s="24"/>
      <c r="D9" s="27"/>
      <c r="E9" s="27"/>
      <c r="F9" s="26"/>
      <c r="H9" s="24"/>
      <c r="I9" s="27"/>
      <c r="J9" s="27"/>
      <c r="K9" s="26"/>
      <c r="L9" s="12"/>
      <c r="O9" s="38"/>
    </row>
    <row r="10" spans="1:15" x14ac:dyDescent="0.25">
      <c r="A10" s="13" t="s">
        <v>9</v>
      </c>
      <c r="C10" s="28" t="s">
        <v>10</v>
      </c>
      <c r="D10" s="13" t="s">
        <v>14</v>
      </c>
      <c r="E10" s="13" t="s">
        <v>11</v>
      </c>
      <c r="F10" s="29" t="s">
        <v>18</v>
      </c>
      <c r="H10" s="28" t="s">
        <v>10</v>
      </c>
      <c r="I10" s="13" t="s">
        <v>14</v>
      </c>
      <c r="J10" s="13" t="s">
        <v>11</v>
      </c>
      <c r="K10" s="29" t="s">
        <v>19</v>
      </c>
      <c r="L10" s="22"/>
      <c r="M10" s="20" t="s">
        <v>15</v>
      </c>
      <c r="N10" s="20" t="s">
        <v>13</v>
      </c>
      <c r="O10" s="19"/>
    </row>
    <row r="11" spans="1:15" x14ac:dyDescent="0.25">
      <c r="A11" s="18">
        <v>1</v>
      </c>
      <c r="C11" s="30">
        <f>D4</f>
        <v>1000000</v>
      </c>
      <c r="D11" s="31">
        <f>SLN($D$4,$D$5,$D$6)</f>
        <v>48750</v>
      </c>
      <c r="E11" s="31">
        <f t="shared" ref="E11:E29" si="0">C11-D11</f>
        <v>951250</v>
      </c>
      <c r="F11" s="32">
        <f>D11/$D$4</f>
        <v>4.8750000000000002E-2</v>
      </c>
      <c r="H11" s="30">
        <f>I4</f>
        <v>1000000</v>
      </c>
      <c r="I11" s="31">
        <f>DDB($I$4,$I$5,$I$6,A11,$I$7)</f>
        <v>200000</v>
      </c>
      <c r="J11" s="31">
        <f>H11-I11</f>
        <v>800000</v>
      </c>
      <c r="K11" s="36">
        <f>I11/H11</f>
        <v>0.2</v>
      </c>
      <c r="L11" s="22"/>
      <c r="M11" s="19">
        <f t="shared" ref="M11:N16" si="1">D11-I11</f>
        <v>-151250</v>
      </c>
      <c r="N11" s="19">
        <f t="shared" si="1"/>
        <v>151250</v>
      </c>
      <c r="O11" s="19"/>
    </row>
    <row r="12" spans="1:15" x14ac:dyDescent="0.25">
      <c r="A12" s="18">
        <v>2</v>
      </c>
      <c r="C12" s="30">
        <f>E11</f>
        <v>951250</v>
      </c>
      <c r="D12" s="31">
        <f t="shared" ref="D12:D30" si="2">SLN($D$4,$D$5,$D$6)</f>
        <v>48750</v>
      </c>
      <c r="E12" s="31">
        <f t="shared" si="0"/>
        <v>902500</v>
      </c>
      <c r="F12" s="32">
        <f t="shared" ref="F12:F30" si="3">D12/$D$4</f>
        <v>4.8750000000000002E-2</v>
      </c>
      <c r="H12" s="30">
        <f>J11</f>
        <v>800000</v>
      </c>
      <c r="I12" s="31">
        <f t="shared" ref="I12:I30" si="4">DDB($I$4,$I$5,$I$6,A12,$I$7)</f>
        <v>160000</v>
      </c>
      <c r="J12" s="31">
        <f t="shared" ref="J12:J30" si="5">H12-I12</f>
        <v>640000</v>
      </c>
      <c r="K12" s="36">
        <f>I12/J11</f>
        <v>0.2</v>
      </c>
      <c r="L12" s="22"/>
      <c r="M12" s="19">
        <f t="shared" si="1"/>
        <v>-111250</v>
      </c>
      <c r="N12" s="19">
        <f t="shared" si="1"/>
        <v>262500</v>
      </c>
      <c r="O12" s="19"/>
    </row>
    <row r="13" spans="1:15" x14ac:dyDescent="0.25">
      <c r="A13" s="18">
        <v>3</v>
      </c>
      <c r="C13" s="30">
        <f t="shared" ref="C13:C30" si="6">E12</f>
        <v>902500</v>
      </c>
      <c r="D13" s="31">
        <f t="shared" si="2"/>
        <v>48750</v>
      </c>
      <c r="E13" s="31">
        <f t="shared" si="0"/>
        <v>853750</v>
      </c>
      <c r="F13" s="32">
        <f t="shared" si="3"/>
        <v>4.8750000000000002E-2</v>
      </c>
      <c r="H13" s="30">
        <f t="shared" ref="H13:H30" si="7">J12</f>
        <v>640000</v>
      </c>
      <c r="I13" s="31">
        <f t="shared" si="4"/>
        <v>128000.00000000003</v>
      </c>
      <c r="J13" s="31">
        <f t="shared" si="5"/>
        <v>512000</v>
      </c>
      <c r="K13" s="36">
        <f t="shared" ref="K13:K30" si="8">I13/J12</f>
        <v>0.20000000000000004</v>
      </c>
      <c r="L13" s="22"/>
      <c r="M13" s="19">
        <f t="shared" si="1"/>
        <v>-79250.000000000029</v>
      </c>
      <c r="N13" s="19">
        <f t="shared" si="1"/>
        <v>341750</v>
      </c>
      <c r="O13" s="19"/>
    </row>
    <row r="14" spans="1:15" x14ac:dyDescent="0.25">
      <c r="A14" s="18">
        <v>4</v>
      </c>
      <c r="C14" s="30">
        <f t="shared" si="6"/>
        <v>853750</v>
      </c>
      <c r="D14" s="31">
        <f t="shared" si="2"/>
        <v>48750</v>
      </c>
      <c r="E14" s="31">
        <f t="shared" si="0"/>
        <v>805000</v>
      </c>
      <c r="F14" s="32">
        <f t="shared" si="3"/>
        <v>4.8750000000000002E-2</v>
      </c>
      <c r="H14" s="30">
        <f t="shared" si="7"/>
        <v>512000</v>
      </c>
      <c r="I14" s="31">
        <f t="shared" si="4"/>
        <v>102400.00000000003</v>
      </c>
      <c r="J14" s="31">
        <f t="shared" si="5"/>
        <v>409600</v>
      </c>
      <c r="K14" s="36">
        <f t="shared" si="8"/>
        <v>0.20000000000000007</v>
      </c>
      <c r="L14" s="22"/>
      <c r="M14" s="19">
        <f t="shared" si="1"/>
        <v>-53650.000000000029</v>
      </c>
      <c r="N14" s="19">
        <f t="shared" si="1"/>
        <v>395400</v>
      </c>
      <c r="O14" s="19"/>
    </row>
    <row r="15" spans="1:15" x14ac:dyDescent="0.25">
      <c r="A15" s="18">
        <v>5</v>
      </c>
      <c r="C15" s="30">
        <f t="shared" si="6"/>
        <v>805000</v>
      </c>
      <c r="D15" s="31">
        <f t="shared" si="2"/>
        <v>48750</v>
      </c>
      <c r="E15" s="31">
        <f t="shared" si="0"/>
        <v>756250</v>
      </c>
      <c r="F15" s="32">
        <f t="shared" si="3"/>
        <v>4.8750000000000002E-2</v>
      </c>
      <c r="H15" s="30">
        <f t="shared" si="7"/>
        <v>409600</v>
      </c>
      <c r="I15" s="31">
        <f t="shared" si="4"/>
        <v>81920.000000000044</v>
      </c>
      <c r="J15" s="31">
        <f t="shared" si="5"/>
        <v>327679.99999999994</v>
      </c>
      <c r="K15" s="36">
        <f t="shared" si="8"/>
        <v>0.20000000000000009</v>
      </c>
      <c r="L15" s="22"/>
      <c r="M15" s="19">
        <f t="shared" si="1"/>
        <v>-33170.000000000044</v>
      </c>
      <c r="N15" s="19">
        <f t="shared" si="1"/>
        <v>428570.00000000006</v>
      </c>
      <c r="O15" s="19"/>
    </row>
    <row r="16" spans="1:15" x14ac:dyDescent="0.25">
      <c r="A16" s="18">
        <v>6</v>
      </c>
      <c r="C16" s="30">
        <f t="shared" si="6"/>
        <v>756250</v>
      </c>
      <c r="D16" s="31">
        <f t="shared" si="2"/>
        <v>48750</v>
      </c>
      <c r="E16" s="31">
        <f t="shared" si="0"/>
        <v>707500</v>
      </c>
      <c r="F16" s="32">
        <f t="shared" si="3"/>
        <v>4.8750000000000002E-2</v>
      </c>
      <c r="H16" s="30">
        <f t="shared" si="7"/>
        <v>327679.99999999994</v>
      </c>
      <c r="I16" s="31">
        <f t="shared" si="4"/>
        <v>65536.000000000044</v>
      </c>
      <c r="J16" s="31">
        <f t="shared" si="5"/>
        <v>262143.99999999988</v>
      </c>
      <c r="K16" s="36">
        <f t="shared" si="8"/>
        <v>0.20000000000000018</v>
      </c>
      <c r="L16" s="22"/>
      <c r="M16" s="19">
        <f t="shared" si="1"/>
        <v>-16786.000000000044</v>
      </c>
      <c r="N16" s="19">
        <f t="shared" si="1"/>
        <v>445356.00000000012</v>
      </c>
      <c r="O16" s="19"/>
    </row>
    <row r="17" spans="1:15" x14ac:dyDescent="0.25">
      <c r="A17" s="18">
        <v>7</v>
      </c>
      <c r="C17" s="30">
        <f t="shared" si="6"/>
        <v>707500</v>
      </c>
      <c r="D17" s="31">
        <f t="shared" si="2"/>
        <v>48750</v>
      </c>
      <c r="E17" s="31">
        <f t="shared" si="0"/>
        <v>658750</v>
      </c>
      <c r="F17" s="32">
        <f t="shared" si="3"/>
        <v>4.8750000000000002E-2</v>
      </c>
      <c r="H17" s="30">
        <f t="shared" si="7"/>
        <v>262143.99999999988</v>
      </c>
      <c r="I17" s="31">
        <f t="shared" si="4"/>
        <v>52428.800000000039</v>
      </c>
      <c r="J17" s="31">
        <f t="shared" si="5"/>
        <v>209715.19999999984</v>
      </c>
      <c r="K17" s="36">
        <f t="shared" si="8"/>
        <v>0.20000000000000023</v>
      </c>
      <c r="L17" s="22"/>
      <c r="M17" s="19">
        <f t="shared" ref="M17:M30" si="9">D17-I17</f>
        <v>-3678.8000000000393</v>
      </c>
      <c r="N17" s="19">
        <f t="shared" ref="N17:N30" si="10">E17-J17</f>
        <v>449034.80000000016</v>
      </c>
      <c r="O17" s="19"/>
    </row>
    <row r="18" spans="1:15" x14ac:dyDescent="0.25">
      <c r="A18" s="18">
        <v>8</v>
      </c>
      <c r="C18" s="30">
        <f t="shared" si="6"/>
        <v>658750</v>
      </c>
      <c r="D18" s="31">
        <f t="shared" si="2"/>
        <v>48750</v>
      </c>
      <c r="E18" s="31">
        <f t="shared" si="0"/>
        <v>610000</v>
      </c>
      <c r="F18" s="32">
        <f t="shared" si="3"/>
        <v>4.8750000000000002E-2</v>
      </c>
      <c r="H18" s="30">
        <f t="shared" si="7"/>
        <v>209715.19999999984</v>
      </c>
      <c r="I18" s="31">
        <f t="shared" si="4"/>
        <v>41943.040000000037</v>
      </c>
      <c r="J18" s="31">
        <f t="shared" si="5"/>
        <v>167772.1599999998</v>
      </c>
      <c r="K18" s="36">
        <f t="shared" si="8"/>
        <v>0.20000000000000034</v>
      </c>
      <c r="L18" s="22"/>
      <c r="M18" s="19">
        <f t="shared" si="9"/>
        <v>6806.9599999999627</v>
      </c>
      <c r="N18" s="19">
        <f t="shared" si="10"/>
        <v>442227.8400000002</v>
      </c>
      <c r="O18" s="19"/>
    </row>
    <row r="19" spans="1:15" x14ac:dyDescent="0.25">
      <c r="A19" s="18">
        <v>9</v>
      </c>
      <c r="C19" s="30">
        <f t="shared" si="6"/>
        <v>610000</v>
      </c>
      <c r="D19" s="31">
        <f t="shared" si="2"/>
        <v>48750</v>
      </c>
      <c r="E19" s="31">
        <f t="shared" si="0"/>
        <v>561250</v>
      </c>
      <c r="F19" s="32">
        <f t="shared" si="3"/>
        <v>4.8750000000000002E-2</v>
      </c>
      <c r="H19" s="30">
        <f t="shared" si="7"/>
        <v>167772.1599999998</v>
      </c>
      <c r="I19" s="31">
        <f t="shared" si="4"/>
        <v>33554.43200000003</v>
      </c>
      <c r="J19" s="31">
        <f t="shared" si="5"/>
        <v>134217.72799999977</v>
      </c>
      <c r="K19" s="36">
        <f t="shared" si="8"/>
        <v>0.20000000000000043</v>
      </c>
      <c r="L19" s="22"/>
      <c r="M19" s="19">
        <f t="shared" si="9"/>
        <v>15195.56799999997</v>
      </c>
      <c r="N19" s="19">
        <f t="shared" si="10"/>
        <v>427032.27200000023</v>
      </c>
      <c r="O19" s="19"/>
    </row>
    <row r="20" spans="1:15" x14ac:dyDescent="0.25">
      <c r="A20" s="18">
        <v>10</v>
      </c>
      <c r="C20" s="30">
        <f t="shared" si="6"/>
        <v>561250</v>
      </c>
      <c r="D20" s="31">
        <f t="shared" si="2"/>
        <v>48750</v>
      </c>
      <c r="E20" s="31">
        <f t="shared" si="0"/>
        <v>512500</v>
      </c>
      <c r="F20" s="32">
        <f t="shared" si="3"/>
        <v>4.8750000000000002E-2</v>
      </c>
      <c r="H20" s="30">
        <f t="shared" si="7"/>
        <v>134217.72799999977</v>
      </c>
      <c r="I20" s="31">
        <f t="shared" si="4"/>
        <v>26843.545600000027</v>
      </c>
      <c r="J20" s="31">
        <f t="shared" si="5"/>
        <v>107374.18239999974</v>
      </c>
      <c r="K20" s="36">
        <f t="shared" si="8"/>
        <v>0.20000000000000054</v>
      </c>
      <c r="L20" s="22"/>
      <c r="M20" s="19">
        <f t="shared" si="9"/>
        <v>21906.454399999973</v>
      </c>
      <c r="N20" s="19">
        <f t="shared" si="10"/>
        <v>405125.81760000024</v>
      </c>
      <c r="O20" s="19"/>
    </row>
    <row r="21" spans="1:15" x14ac:dyDescent="0.25">
      <c r="A21" s="18">
        <v>11</v>
      </c>
      <c r="C21" s="30">
        <f t="shared" si="6"/>
        <v>512500</v>
      </c>
      <c r="D21" s="31">
        <f t="shared" si="2"/>
        <v>48750</v>
      </c>
      <c r="E21" s="31">
        <f t="shared" si="0"/>
        <v>463750</v>
      </c>
      <c r="F21" s="32">
        <f t="shared" si="3"/>
        <v>4.8750000000000002E-2</v>
      </c>
      <c r="H21" s="30">
        <f t="shared" si="7"/>
        <v>107374.18239999974</v>
      </c>
      <c r="I21" s="31">
        <f t="shared" si="4"/>
        <v>21474.836480000027</v>
      </c>
      <c r="J21" s="31">
        <f t="shared" si="5"/>
        <v>85899.345919999716</v>
      </c>
      <c r="K21" s="36">
        <f t="shared" si="8"/>
        <v>0.20000000000000073</v>
      </c>
      <c r="L21" s="22"/>
      <c r="M21" s="19">
        <f t="shared" si="9"/>
        <v>27275.163519999973</v>
      </c>
      <c r="N21" s="19">
        <f t="shared" si="10"/>
        <v>377850.6540800003</v>
      </c>
      <c r="O21" s="19"/>
    </row>
    <row r="22" spans="1:15" x14ac:dyDescent="0.25">
      <c r="A22" s="18">
        <v>12</v>
      </c>
      <c r="C22" s="30">
        <f t="shared" si="6"/>
        <v>463750</v>
      </c>
      <c r="D22" s="31">
        <f t="shared" si="2"/>
        <v>48750</v>
      </c>
      <c r="E22" s="31">
        <f t="shared" si="0"/>
        <v>415000</v>
      </c>
      <c r="F22" s="32">
        <f t="shared" si="3"/>
        <v>4.8750000000000002E-2</v>
      </c>
      <c r="H22" s="30">
        <f t="shared" si="7"/>
        <v>85899.345919999716</v>
      </c>
      <c r="I22" s="31">
        <f t="shared" si="4"/>
        <v>17179.869184000021</v>
      </c>
      <c r="J22" s="31">
        <f t="shared" si="5"/>
        <v>68719.476735999691</v>
      </c>
      <c r="K22" s="36">
        <f t="shared" si="8"/>
        <v>0.2000000000000009</v>
      </c>
      <c r="L22" s="22"/>
      <c r="M22" s="19">
        <f t="shared" si="9"/>
        <v>31570.130815999979</v>
      </c>
      <c r="N22" s="19">
        <f t="shared" si="10"/>
        <v>346280.52326400031</v>
      </c>
      <c r="O22" s="19"/>
    </row>
    <row r="23" spans="1:15" x14ac:dyDescent="0.25">
      <c r="A23" s="18">
        <v>13</v>
      </c>
      <c r="C23" s="30">
        <f t="shared" si="6"/>
        <v>415000</v>
      </c>
      <c r="D23" s="31">
        <f t="shared" si="2"/>
        <v>48750</v>
      </c>
      <c r="E23" s="31">
        <f t="shared" si="0"/>
        <v>366250</v>
      </c>
      <c r="F23" s="32">
        <f t="shared" si="3"/>
        <v>4.8750000000000002E-2</v>
      </c>
      <c r="H23" s="30">
        <f t="shared" si="7"/>
        <v>68719.476735999691</v>
      </c>
      <c r="I23" s="31">
        <f t="shared" si="4"/>
        <v>13743.895347200021</v>
      </c>
      <c r="J23" s="31">
        <f t="shared" si="5"/>
        <v>54975.58138879967</v>
      </c>
      <c r="K23" s="36">
        <f t="shared" si="8"/>
        <v>0.2000000000000012</v>
      </c>
      <c r="L23" s="22"/>
      <c r="M23" s="19">
        <f t="shared" si="9"/>
        <v>35006.104652799979</v>
      </c>
      <c r="N23" s="19">
        <f t="shared" si="10"/>
        <v>311274.41861120035</v>
      </c>
      <c r="O23" s="19"/>
    </row>
    <row r="24" spans="1:15" x14ac:dyDescent="0.25">
      <c r="A24" s="18">
        <v>14</v>
      </c>
      <c r="C24" s="30">
        <f t="shared" si="6"/>
        <v>366250</v>
      </c>
      <c r="D24" s="31">
        <f t="shared" si="2"/>
        <v>48750</v>
      </c>
      <c r="E24" s="31">
        <f t="shared" si="0"/>
        <v>317500</v>
      </c>
      <c r="F24" s="32">
        <f t="shared" si="3"/>
        <v>4.8750000000000002E-2</v>
      </c>
      <c r="H24" s="30">
        <f t="shared" si="7"/>
        <v>54975.58138879967</v>
      </c>
      <c r="I24" s="31">
        <f t="shared" si="4"/>
        <v>10995.116277760017</v>
      </c>
      <c r="J24" s="31">
        <f t="shared" si="5"/>
        <v>43980.465111039652</v>
      </c>
      <c r="K24" s="36">
        <f t="shared" si="8"/>
        <v>0.20000000000000151</v>
      </c>
      <c r="L24" s="22"/>
      <c r="M24" s="19">
        <f t="shared" si="9"/>
        <v>37754.883722239982</v>
      </c>
      <c r="N24" s="19">
        <f t="shared" si="10"/>
        <v>273519.53488896036</v>
      </c>
      <c r="O24" s="19"/>
    </row>
    <row r="25" spans="1:15" x14ac:dyDescent="0.25">
      <c r="A25" s="18">
        <v>15</v>
      </c>
      <c r="C25" s="30">
        <f t="shared" si="6"/>
        <v>317500</v>
      </c>
      <c r="D25" s="31">
        <f t="shared" si="2"/>
        <v>48750</v>
      </c>
      <c r="E25" s="31">
        <f t="shared" si="0"/>
        <v>268750</v>
      </c>
      <c r="F25" s="32">
        <f t="shared" si="3"/>
        <v>4.8750000000000002E-2</v>
      </c>
      <c r="H25" s="30">
        <f t="shared" si="7"/>
        <v>43980.465111039652</v>
      </c>
      <c r="I25" s="31">
        <f t="shared" si="4"/>
        <v>8796.0930222080115</v>
      </c>
      <c r="J25" s="31">
        <f t="shared" si="5"/>
        <v>35184.372088831638</v>
      </c>
      <c r="K25" s="36">
        <f t="shared" si="8"/>
        <v>0.20000000000000184</v>
      </c>
      <c r="L25" s="22"/>
      <c r="M25" s="19">
        <f t="shared" si="9"/>
        <v>39953.906977791987</v>
      </c>
      <c r="N25" s="19">
        <f t="shared" si="10"/>
        <v>233565.62791116835</v>
      </c>
      <c r="O25" s="19"/>
    </row>
    <row r="26" spans="1:15" x14ac:dyDescent="0.25">
      <c r="A26" s="18">
        <v>16</v>
      </c>
      <c r="C26" s="30">
        <f t="shared" si="6"/>
        <v>268750</v>
      </c>
      <c r="D26" s="31">
        <f t="shared" si="2"/>
        <v>48750</v>
      </c>
      <c r="E26" s="31">
        <f t="shared" si="0"/>
        <v>220000</v>
      </c>
      <c r="F26" s="32">
        <f t="shared" si="3"/>
        <v>4.8750000000000002E-2</v>
      </c>
      <c r="H26" s="30">
        <f t="shared" si="7"/>
        <v>35184.372088831638</v>
      </c>
      <c r="I26" s="31">
        <f t="shared" si="4"/>
        <v>7036.8744177664121</v>
      </c>
      <c r="J26" s="31">
        <f t="shared" si="5"/>
        <v>28147.497671065226</v>
      </c>
      <c r="K26" s="36">
        <f t="shared" si="8"/>
        <v>0.2000000000000024</v>
      </c>
      <c r="L26" s="22"/>
      <c r="M26" s="19">
        <f t="shared" si="9"/>
        <v>41713.125582233588</v>
      </c>
      <c r="N26" s="19">
        <f t="shared" si="10"/>
        <v>191852.50232893479</v>
      </c>
      <c r="O26" s="19"/>
    </row>
    <row r="27" spans="1:15" x14ac:dyDescent="0.25">
      <c r="A27" s="18">
        <v>17</v>
      </c>
      <c r="C27" s="30">
        <f t="shared" si="6"/>
        <v>220000</v>
      </c>
      <c r="D27" s="31">
        <f t="shared" si="2"/>
        <v>48750</v>
      </c>
      <c r="E27" s="31">
        <f t="shared" si="0"/>
        <v>171250</v>
      </c>
      <c r="F27" s="32">
        <f t="shared" si="3"/>
        <v>4.8750000000000002E-2</v>
      </c>
      <c r="H27" s="30">
        <f t="shared" si="7"/>
        <v>28147.497671065226</v>
      </c>
      <c r="I27" s="43">
        <f t="shared" si="4"/>
        <v>3147.4976710656483</v>
      </c>
      <c r="J27" s="31">
        <f t="shared" si="5"/>
        <v>24999.999999999578</v>
      </c>
      <c r="K27" s="36">
        <f t="shared" si="8"/>
        <v>0.11182158029987797</v>
      </c>
      <c r="L27" s="22"/>
      <c r="M27" s="19">
        <f t="shared" si="9"/>
        <v>45602.502328934352</v>
      </c>
      <c r="N27" s="19">
        <f t="shared" si="10"/>
        <v>146250.00000000041</v>
      </c>
      <c r="O27" s="19"/>
    </row>
    <row r="28" spans="1:15" x14ac:dyDescent="0.25">
      <c r="A28" s="18">
        <v>18</v>
      </c>
      <c r="C28" s="30">
        <f t="shared" si="6"/>
        <v>171250</v>
      </c>
      <c r="D28" s="31">
        <f t="shared" si="2"/>
        <v>48750</v>
      </c>
      <c r="E28" s="31">
        <f t="shared" si="0"/>
        <v>122500</v>
      </c>
      <c r="F28" s="32">
        <f t="shared" si="3"/>
        <v>4.8750000000000002E-2</v>
      </c>
      <c r="H28" s="30">
        <f t="shared" si="7"/>
        <v>24999.999999999578</v>
      </c>
      <c r="I28" s="31">
        <f t="shared" si="4"/>
        <v>0</v>
      </c>
      <c r="J28" s="31">
        <f t="shared" si="5"/>
        <v>24999.999999999578</v>
      </c>
      <c r="K28" s="36">
        <f t="shared" si="8"/>
        <v>0</v>
      </c>
      <c r="L28" s="22"/>
      <c r="M28" s="19">
        <f t="shared" si="9"/>
        <v>48750</v>
      </c>
      <c r="N28" s="19">
        <f t="shared" si="10"/>
        <v>97500.000000000422</v>
      </c>
      <c r="O28" s="19"/>
    </row>
    <row r="29" spans="1:15" x14ac:dyDescent="0.25">
      <c r="A29" s="18">
        <v>19</v>
      </c>
      <c r="C29" s="30">
        <f t="shared" si="6"/>
        <v>122500</v>
      </c>
      <c r="D29" s="31">
        <f t="shared" si="2"/>
        <v>48750</v>
      </c>
      <c r="E29" s="31">
        <f t="shared" si="0"/>
        <v>73750</v>
      </c>
      <c r="F29" s="32">
        <f t="shared" si="3"/>
        <v>4.8750000000000002E-2</v>
      </c>
      <c r="H29" s="30">
        <f t="shared" si="7"/>
        <v>24999.999999999578</v>
      </c>
      <c r="I29" s="31">
        <f t="shared" si="4"/>
        <v>0</v>
      </c>
      <c r="J29" s="31">
        <f t="shared" si="5"/>
        <v>24999.999999999578</v>
      </c>
      <c r="K29" s="36">
        <f t="shared" si="8"/>
        <v>0</v>
      </c>
      <c r="L29" s="22"/>
      <c r="M29" s="19">
        <f t="shared" si="9"/>
        <v>48750</v>
      </c>
      <c r="N29" s="19">
        <f t="shared" si="10"/>
        <v>48750.000000000422</v>
      </c>
      <c r="O29" s="19"/>
    </row>
    <row r="30" spans="1:15" ht="15.75" thickBot="1" x14ac:dyDescent="0.3">
      <c r="A30" s="18">
        <v>20</v>
      </c>
      <c r="C30" s="33">
        <f t="shared" si="6"/>
        <v>73750</v>
      </c>
      <c r="D30" s="34">
        <f t="shared" si="2"/>
        <v>48750</v>
      </c>
      <c r="E30" s="34">
        <f>C30-D30</f>
        <v>25000</v>
      </c>
      <c r="F30" s="35">
        <f t="shared" si="3"/>
        <v>4.8750000000000002E-2</v>
      </c>
      <c r="H30" s="33">
        <f t="shared" si="7"/>
        <v>24999.999999999578</v>
      </c>
      <c r="I30" s="34">
        <f t="shared" si="4"/>
        <v>0</v>
      </c>
      <c r="J30" s="34">
        <f t="shared" si="5"/>
        <v>24999.999999999578</v>
      </c>
      <c r="K30" s="37">
        <f t="shared" si="8"/>
        <v>0</v>
      </c>
      <c r="L30" s="22"/>
      <c r="M30" s="19">
        <f t="shared" si="9"/>
        <v>48750</v>
      </c>
      <c r="N30" s="19">
        <f t="shared" si="10"/>
        <v>4.220055416226387E-10</v>
      </c>
      <c r="O30" s="19"/>
    </row>
    <row r="35" spans="8:12" x14ac:dyDescent="0.25">
      <c r="L35" s="19"/>
    </row>
    <row r="36" spans="8:12" x14ac:dyDescent="0.25">
      <c r="H36" s="19"/>
      <c r="I36" s="19"/>
      <c r="J36" s="19"/>
      <c r="K36" s="19"/>
      <c r="L36" s="19"/>
    </row>
    <row r="37" spans="8:12" x14ac:dyDescent="0.25">
      <c r="H37" s="19"/>
      <c r="I37" s="19"/>
      <c r="J37" s="19"/>
      <c r="K37" s="19"/>
      <c r="L37" s="19"/>
    </row>
    <row r="38" spans="8:12" x14ac:dyDescent="0.25">
      <c r="H38" s="19"/>
      <c r="I38" s="19"/>
      <c r="J38" s="19"/>
      <c r="K38" s="19"/>
      <c r="L38" s="19"/>
    </row>
    <row r="39" spans="8:12" x14ac:dyDescent="0.25">
      <c r="H39" s="19"/>
      <c r="I39" s="19"/>
      <c r="J39" s="19"/>
      <c r="K39" s="19"/>
    </row>
    <row r="43" spans="8:12" x14ac:dyDescent="0.25">
      <c r="H43" s="23"/>
      <c r="I43" s="23"/>
      <c r="J43" s="23"/>
    </row>
  </sheetData>
  <mergeCells count="3">
    <mergeCell ref="C3:F3"/>
    <mergeCell ref="H3:K3"/>
    <mergeCell ref="M3:N3"/>
  </mergeCells>
  <hyperlinks>
    <hyperlink ref="H1" r:id="rId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Tipp</vt:lpstr>
      <vt:lpstr>Beispiel</vt:lpstr>
      <vt:lpstr>Übung</vt:lpstr>
      <vt:lpstr>Lösung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Prihoda Robert</dc:creator>
  <cp:lastModifiedBy>roman.kalberer</cp:lastModifiedBy>
  <cp:lastPrinted>2013-01-18T15:16:13Z</cp:lastPrinted>
  <dcterms:created xsi:type="dcterms:W3CDTF">2010-07-30T12:20:36Z</dcterms:created>
  <dcterms:modified xsi:type="dcterms:W3CDTF">2013-06-15T14:38:57Z</dcterms:modified>
</cp:coreProperties>
</file>